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720" yWindow="345" windowWidth="17955" windowHeight="8220" activeTab="1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15" i="2" l="1"/>
  <c r="R14" i="2"/>
  <c r="X18" i="2"/>
  <c r="X17" i="2"/>
  <c r="Y17" i="2" s="1"/>
  <c r="X16" i="2"/>
  <c r="Y16" i="2" s="1"/>
  <c r="X15" i="2"/>
  <c r="Y15" i="2" s="1"/>
  <c r="X14" i="2"/>
  <c r="Y14" i="2" s="1"/>
  <c r="X13" i="2"/>
  <c r="Y13" i="2" s="1"/>
  <c r="X12" i="2"/>
  <c r="Y12" i="2" s="1"/>
  <c r="X11" i="2"/>
  <c r="Y11" i="2" s="1"/>
  <c r="X10" i="2"/>
  <c r="Y10" i="2" s="1"/>
  <c r="X9" i="2"/>
  <c r="Y9" i="2" s="1"/>
  <c r="X8" i="2"/>
  <c r="Y8" i="2" s="1"/>
  <c r="X7" i="2"/>
  <c r="Y7" i="2" s="1"/>
  <c r="X6" i="2"/>
  <c r="Y6" i="2" s="1"/>
  <c r="X5" i="2"/>
  <c r="Y5" i="2" s="1"/>
  <c r="X4" i="2"/>
  <c r="Y4" i="2" s="1"/>
  <c r="X3" i="2"/>
  <c r="Y3" i="2" s="1"/>
  <c r="X2" i="2"/>
  <c r="X19" i="2" s="1"/>
  <c r="AA1" i="2" s="1"/>
  <c r="W2" i="2"/>
  <c r="W3" i="2" s="1"/>
  <c r="W4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R18" i="2"/>
  <c r="R16" i="2"/>
  <c r="A102" i="2"/>
  <c r="C2" i="2"/>
  <c r="D2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D102" i="2"/>
  <c r="C102" i="2"/>
  <c r="AA10" i="2" l="1"/>
  <c r="M93" i="2"/>
  <c r="M92" i="2"/>
  <c r="M91" i="2"/>
  <c r="M90" i="2"/>
  <c r="M89" i="2"/>
  <c r="M88" i="2"/>
  <c r="O2" i="2"/>
  <c r="Y2" i="2"/>
  <c r="Y19" i="2" s="1"/>
  <c r="AA2" i="2" s="1"/>
  <c r="AA3" i="2" s="1"/>
  <c r="AA11" i="2" s="1"/>
  <c r="F100" i="2"/>
  <c r="M87" i="2"/>
  <c r="N87" i="2"/>
  <c r="M86" i="2"/>
  <c r="N86" i="2"/>
  <c r="O86" i="2"/>
  <c r="M85" i="2"/>
  <c r="N85" i="2"/>
  <c r="O85" i="2"/>
  <c r="M84" i="2"/>
  <c r="N84" i="2"/>
  <c r="O84" i="2"/>
  <c r="M83" i="2"/>
  <c r="N83" i="2"/>
  <c r="O83" i="2"/>
  <c r="M82" i="2"/>
  <c r="N82" i="2"/>
  <c r="O82" i="2"/>
  <c r="M81" i="2"/>
  <c r="N81" i="2"/>
  <c r="O81" i="2"/>
  <c r="M80" i="2"/>
  <c r="N80" i="2"/>
  <c r="O80" i="2"/>
  <c r="M79" i="2"/>
  <c r="N79" i="2"/>
  <c r="O79" i="2"/>
  <c r="M78" i="2"/>
  <c r="N78" i="2"/>
  <c r="O78" i="2"/>
  <c r="M77" i="2"/>
  <c r="N77" i="2"/>
  <c r="O77" i="2"/>
  <c r="M76" i="2"/>
  <c r="N76" i="2"/>
  <c r="O76" i="2"/>
  <c r="M75" i="2"/>
  <c r="N75" i="2"/>
  <c r="O75" i="2"/>
  <c r="M74" i="2"/>
  <c r="N74" i="2"/>
  <c r="O74" i="2"/>
  <c r="M73" i="2"/>
  <c r="N73" i="2"/>
  <c r="O73" i="2"/>
  <c r="M72" i="2"/>
  <c r="N72" i="2"/>
  <c r="O72" i="2"/>
  <c r="M71" i="2"/>
  <c r="N71" i="2"/>
  <c r="O71" i="2"/>
  <c r="M70" i="2"/>
  <c r="N70" i="2"/>
  <c r="O70" i="2"/>
  <c r="M69" i="2"/>
  <c r="N69" i="2"/>
  <c r="O69" i="2"/>
  <c r="M68" i="2"/>
  <c r="N68" i="2"/>
  <c r="O68" i="2"/>
  <c r="M67" i="2"/>
  <c r="N67" i="2"/>
  <c r="O67" i="2"/>
  <c r="M66" i="2"/>
  <c r="N66" i="2"/>
  <c r="O66" i="2"/>
  <c r="M65" i="2"/>
  <c r="N65" i="2"/>
  <c r="O65" i="2"/>
  <c r="M64" i="2"/>
  <c r="N64" i="2"/>
  <c r="O64" i="2"/>
  <c r="M63" i="2"/>
  <c r="N63" i="2"/>
  <c r="O63" i="2"/>
  <c r="M62" i="2"/>
  <c r="N62" i="2"/>
  <c r="O62" i="2"/>
  <c r="M61" i="2"/>
  <c r="N61" i="2"/>
  <c r="O61" i="2"/>
  <c r="M60" i="2"/>
  <c r="N60" i="2"/>
  <c r="O60" i="2"/>
  <c r="M59" i="2"/>
  <c r="N59" i="2"/>
  <c r="O59" i="2"/>
  <c r="M58" i="2"/>
  <c r="N58" i="2"/>
  <c r="O58" i="2"/>
  <c r="M57" i="2"/>
  <c r="N57" i="2"/>
  <c r="O57" i="2"/>
  <c r="M56" i="2"/>
  <c r="N56" i="2"/>
  <c r="O56" i="2"/>
  <c r="M55" i="2"/>
  <c r="N55" i="2"/>
  <c r="O55" i="2"/>
  <c r="M54" i="2"/>
  <c r="N54" i="2"/>
  <c r="O54" i="2"/>
  <c r="M53" i="2"/>
  <c r="N53" i="2"/>
  <c r="O53" i="2"/>
  <c r="M52" i="2"/>
  <c r="N52" i="2"/>
  <c r="O52" i="2"/>
  <c r="M51" i="2"/>
  <c r="N51" i="2"/>
  <c r="O51" i="2"/>
  <c r="M50" i="2"/>
  <c r="N50" i="2"/>
  <c r="O50" i="2"/>
  <c r="M49" i="2"/>
  <c r="N49" i="2"/>
  <c r="O49" i="2"/>
  <c r="M48" i="2"/>
  <c r="N48" i="2"/>
  <c r="O48" i="2"/>
  <c r="M47" i="2"/>
  <c r="N47" i="2"/>
  <c r="O47" i="2"/>
  <c r="M46" i="2"/>
  <c r="N46" i="2"/>
  <c r="O46" i="2"/>
  <c r="M45" i="2"/>
  <c r="N45" i="2"/>
  <c r="O45" i="2"/>
  <c r="M44" i="2"/>
  <c r="N44" i="2"/>
  <c r="O44" i="2"/>
  <c r="M43" i="2"/>
  <c r="N43" i="2"/>
  <c r="O43" i="2"/>
  <c r="M42" i="2"/>
  <c r="N42" i="2"/>
  <c r="O42" i="2"/>
  <c r="M41" i="2"/>
  <c r="N41" i="2"/>
  <c r="O41" i="2"/>
  <c r="M40" i="2"/>
  <c r="N40" i="2"/>
  <c r="O40" i="2"/>
  <c r="M39" i="2"/>
  <c r="N39" i="2"/>
  <c r="O39" i="2"/>
  <c r="M38" i="2"/>
  <c r="N38" i="2"/>
  <c r="O38" i="2"/>
  <c r="M37" i="2"/>
  <c r="N37" i="2"/>
  <c r="O37" i="2"/>
  <c r="M36" i="2"/>
  <c r="N36" i="2"/>
  <c r="O36" i="2"/>
  <c r="M35" i="2"/>
  <c r="N35" i="2"/>
  <c r="O35" i="2"/>
  <c r="M34" i="2"/>
  <c r="N34" i="2"/>
  <c r="O34" i="2"/>
  <c r="M33" i="2"/>
  <c r="N33" i="2"/>
  <c r="O33" i="2"/>
  <c r="M32" i="2"/>
  <c r="N32" i="2"/>
  <c r="O32" i="2"/>
  <c r="M31" i="2"/>
  <c r="N31" i="2"/>
  <c r="O31" i="2"/>
  <c r="M30" i="2"/>
  <c r="N30" i="2"/>
  <c r="O30" i="2"/>
  <c r="M29" i="2"/>
  <c r="N29" i="2"/>
  <c r="O29" i="2"/>
  <c r="M28" i="2"/>
  <c r="N28" i="2"/>
  <c r="O28" i="2"/>
  <c r="M27" i="2"/>
  <c r="N27" i="2"/>
  <c r="O27" i="2"/>
  <c r="M26" i="2"/>
  <c r="N26" i="2"/>
  <c r="O26" i="2"/>
  <c r="M25" i="2"/>
  <c r="N25" i="2"/>
  <c r="O25" i="2"/>
  <c r="M24" i="2"/>
  <c r="N24" i="2"/>
  <c r="O24" i="2"/>
  <c r="M23" i="2"/>
  <c r="N23" i="2"/>
  <c r="O23" i="2"/>
  <c r="M22" i="2"/>
  <c r="N22" i="2"/>
  <c r="O22" i="2"/>
  <c r="M21" i="2"/>
  <c r="N21" i="2"/>
  <c r="O21" i="2"/>
  <c r="M20" i="2"/>
  <c r="N20" i="2"/>
  <c r="O20" i="2"/>
  <c r="M19" i="2"/>
  <c r="N19" i="2"/>
  <c r="O19" i="2"/>
  <c r="M18" i="2"/>
  <c r="N18" i="2"/>
  <c r="O18" i="2"/>
  <c r="M17" i="2"/>
  <c r="N17" i="2"/>
  <c r="O17" i="2"/>
  <c r="M16" i="2"/>
  <c r="N16" i="2"/>
  <c r="O16" i="2"/>
  <c r="M15" i="2"/>
  <c r="N15" i="2"/>
  <c r="O15" i="2"/>
  <c r="M14" i="2"/>
  <c r="N14" i="2"/>
  <c r="O14" i="2"/>
  <c r="M13" i="2"/>
  <c r="N13" i="2"/>
  <c r="O13" i="2"/>
  <c r="M12" i="2"/>
  <c r="N12" i="2"/>
  <c r="O12" i="2"/>
  <c r="M11" i="2"/>
  <c r="N11" i="2"/>
  <c r="O11" i="2"/>
  <c r="M10" i="2"/>
  <c r="N10" i="2"/>
  <c r="O10" i="2"/>
  <c r="M9" i="2"/>
  <c r="N9" i="2"/>
  <c r="O9" i="2"/>
  <c r="M8" i="2"/>
  <c r="N8" i="2"/>
  <c r="O8" i="2"/>
  <c r="M7" i="2"/>
  <c r="N7" i="2"/>
  <c r="O7" i="2"/>
  <c r="M6" i="2"/>
  <c r="N6" i="2"/>
  <c r="O6" i="2"/>
  <c r="M5" i="2"/>
  <c r="N5" i="2"/>
  <c r="O5" i="2"/>
  <c r="M4" i="2"/>
  <c r="N4" i="2"/>
  <c r="O4" i="2"/>
  <c r="M3" i="2"/>
  <c r="N3" i="2"/>
  <c r="O3" i="2"/>
  <c r="L2" i="2"/>
  <c r="M2" i="2"/>
  <c r="N2" i="2"/>
  <c r="N92" i="2"/>
  <c r="O91" i="2"/>
  <c r="N91" i="2"/>
  <c r="O90" i="2"/>
  <c r="N90" i="2"/>
  <c r="O89" i="2"/>
  <c r="N89" i="2"/>
  <c r="O88" i="2"/>
  <c r="N88" i="2"/>
  <c r="O87" i="2"/>
  <c r="O102" i="2"/>
  <c r="R11" i="2" s="1"/>
  <c r="S11" i="2" s="1"/>
  <c r="T11" i="2" s="1"/>
  <c r="N102" i="2"/>
  <c r="R10" i="2" s="1"/>
  <c r="S10" i="2" s="1"/>
  <c r="T10" i="2" s="1"/>
  <c r="M102" i="2"/>
  <c r="R9" i="2" s="1"/>
  <c r="S9" i="2" s="1"/>
  <c r="T9" i="2" s="1"/>
  <c r="G99" i="2"/>
  <c r="G98" i="2"/>
  <c r="H98" i="2"/>
  <c r="G97" i="2"/>
  <c r="H97" i="2"/>
  <c r="I97" i="2"/>
  <c r="G96" i="2"/>
  <c r="H96" i="2"/>
  <c r="I96" i="2"/>
  <c r="J96" i="2"/>
  <c r="G95" i="2"/>
  <c r="H95" i="2"/>
  <c r="I95" i="2"/>
  <c r="J95" i="2"/>
  <c r="K95" i="2"/>
  <c r="G94" i="2"/>
  <c r="H94" i="2"/>
  <c r="I94" i="2"/>
  <c r="J94" i="2"/>
  <c r="K94" i="2"/>
  <c r="L94" i="2"/>
  <c r="G93" i="2"/>
  <c r="H93" i="2"/>
  <c r="I93" i="2"/>
  <c r="J93" i="2"/>
  <c r="K93" i="2"/>
  <c r="L93" i="2"/>
  <c r="G92" i="2"/>
  <c r="H92" i="2"/>
  <c r="I92" i="2"/>
  <c r="J92" i="2"/>
  <c r="K92" i="2"/>
  <c r="L92" i="2"/>
  <c r="G91" i="2"/>
  <c r="H91" i="2"/>
  <c r="I91" i="2"/>
  <c r="J91" i="2"/>
  <c r="K91" i="2"/>
  <c r="L91" i="2"/>
  <c r="G90" i="2"/>
  <c r="H90" i="2"/>
  <c r="I90" i="2"/>
  <c r="J90" i="2"/>
  <c r="K90" i="2"/>
  <c r="L90" i="2"/>
  <c r="G89" i="2"/>
  <c r="H89" i="2"/>
  <c r="I89" i="2"/>
  <c r="J89" i="2"/>
  <c r="K89" i="2"/>
  <c r="L89" i="2"/>
  <c r="G88" i="2"/>
  <c r="H88" i="2"/>
  <c r="I88" i="2"/>
  <c r="J88" i="2"/>
  <c r="K88" i="2"/>
  <c r="L88" i="2"/>
  <c r="G87" i="2"/>
  <c r="H87" i="2"/>
  <c r="I87" i="2"/>
  <c r="J87" i="2"/>
  <c r="K87" i="2"/>
  <c r="L87" i="2"/>
  <c r="G86" i="2"/>
  <c r="H86" i="2"/>
  <c r="I86" i="2"/>
  <c r="J86" i="2"/>
  <c r="K86" i="2"/>
  <c r="L86" i="2"/>
  <c r="G85" i="2"/>
  <c r="H85" i="2"/>
  <c r="I85" i="2"/>
  <c r="J85" i="2"/>
  <c r="K85" i="2"/>
  <c r="L85" i="2"/>
  <c r="G84" i="2"/>
  <c r="H84" i="2"/>
  <c r="I84" i="2"/>
  <c r="J84" i="2"/>
  <c r="K84" i="2"/>
  <c r="L84" i="2"/>
  <c r="G83" i="2"/>
  <c r="H83" i="2"/>
  <c r="I83" i="2"/>
  <c r="J83" i="2"/>
  <c r="K83" i="2"/>
  <c r="L83" i="2"/>
  <c r="G82" i="2"/>
  <c r="H82" i="2"/>
  <c r="I82" i="2"/>
  <c r="J82" i="2"/>
  <c r="K82" i="2"/>
  <c r="L82" i="2"/>
  <c r="G81" i="2"/>
  <c r="H81" i="2"/>
  <c r="I81" i="2"/>
  <c r="J81" i="2"/>
  <c r="K81" i="2"/>
  <c r="L81" i="2"/>
  <c r="G80" i="2"/>
  <c r="H80" i="2"/>
  <c r="I80" i="2"/>
  <c r="J80" i="2"/>
  <c r="K80" i="2"/>
  <c r="L80" i="2"/>
  <c r="G79" i="2"/>
  <c r="H79" i="2"/>
  <c r="I79" i="2"/>
  <c r="J79" i="2"/>
  <c r="K79" i="2"/>
  <c r="L79" i="2"/>
  <c r="G78" i="2"/>
  <c r="H78" i="2"/>
  <c r="I78" i="2"/>
  <c r="J78" i="2"/>
  <c r="K78" i="2"/>
  <c r="L78" i="2"/>
  <c r="G77" i="2"/>
  <c r="H77" i="2"/>
  <c r="I77" i="2"/>
  <c r="J77" i="2"/>
  <c r="K77" i="2"/>
  <c r="L77" i="2"/>
  <c r="G76" i="2"/>
  <c r="H76" i="2"/>
  <c r="I76" i="2"/>
  <c r="J76" i="2"/>
  <c r="K76" i="2"/>
  <c r="L76" i="2"/>
  <c r="G75" i="2"/>
  <c r="H75" i="2"/>
  <c r="I75" i="2"/>
  <c r="J75" i="2"/>
  <c r="K75" i="2"/>
  <c r="L75" i="2"/>
  <c r="G74" i="2"/>
  <c r="H74" i="2"/>
  <c r="I74" i="2"/>
  <c r="J74" i="2"/>
  <c r="K74" i="2"/>
  <c r="L74" i="2"/>
  <c r="G73" i="2"/>
  <c r="H73" i="2"/>
  <c r="I73" i="2"/>
  <c r="J73" i="2"/>
  <c r="K73" i="2"/>
  <c r="L73" i="2"/>
  <c r="G72" i="2"/>
  <c r="H72" i="2"/>
  <c r="I72" i="2"/>
  <c r="J72" i="2"/>
  <c r="K72" i="2"/>
  <c r="L72" i="2"/>
  <c r="G71" i="2"/>
  <c r="H71" i="2"/>
  <c r="I71" i="2"/>
  <c r="J71" i="2"/>
  <c r="K71" i="2"/>
  <c r="L71" i="2"/>
  <c r="G70" i="2"/>
  <c r="H70" i="2"/>
  <c r="I70" i="2"/>
  <c r="J70" i="2"/>
  <c r="K70" i="2"/>
  <c r="L70" i="2"/>
  <c r="G69" i="2"/>
  <c r="H69" i="2"/>
  <c r="I69" i="2"/>
  <c r="J69" i="2"/>
  <c r="K69" i="2"/>
  <c r="L69" i="2"/>
  <c r="G68" i="2"/>
  <c r="H68" i="2"/>
  <c r="I68" i="2"/>
  <c r="J68" i="2"/>
  <c r="K68" i="2"/>
  <c r="L68" i="2"/>
  <c r="G67" i="2"/>
  <c r="H67" i="2"/>
  <c r="I67" i="2"/>
  <c r="J67" i="2"/>
  <c r="K67" i="2"/>
  <c r="L67" i="2"/>
  <c r="G66" i="2"/>
  <c r="H66" i="2"/>
  <c r="I66" i="2"/>
  <c r="J66" i="2"/>
  <c r="K66" i="2"/>
  <c r="L66" i="2"/>
  <c r="G65" i="2"/>
  <c r="H65" i="2"/>
  <c r="I65" i="2"/>
  <c r="J65" i="2"/>
  <c r="K65" i="2"/>
  <c r="L65" i="2"/>
  <c r="G64" i="2"/>
  <c r="H64" i="2"/>
  <c r="I64" i="2"/>
  <c r="J64" i="2"/>
  <c r="K64" i="2"/>
  <c r="L64" i="2"/>
  <c r="G63" i="2"/>
  <c r="H63" i="2"/>
  <c r="I63" i="2"/>
  <c r="J63" i="2"/>
  <c r="K63" i="2"/>
  <c r="L63" i="2"/>
  <c r="G62" i="2"/>
  <c r="H62" i="2"/>
  <c r="I62" i="2"/>
  <c r="J62" i="2"/>
  <c r="K62" i="2"/>
  <c r="L62" i="2"/>
  <c r="G61" i="2"/>
  <c r="H61" i="2"/>
  <c r="I61" i="2"/>
  <c r="J61" i="2"/>
  <c r="K61" i="2"/>
  <c r="L61" i="2"/>
  <c r="G60" i="2"/>
  <c r="H60" i="2"/>
  <c r="I60" i="2"/>
  <c r="J60" i="2"/>
  <c r="K60" i="2"/>
  <c r="L60" i="2"/>
  <c r="G59" i="2"/>
  <c r="H59" i="2"/>
  <c r="I59" i="2"/>
  <c r="J59" i="2"/>
  <c r="K59" i="2"/>
  <c r="L59" i="2"/>
  <c r="G58" i="2"/>
  <c r="H58" i="2"/>
  <c r="I58" i="2"/>
  <c r="J58" i="2"/>
  <c r="K58" i="2"/>
  <c r="L58" i="2"/>
  <c r="G57" i="2"/>
  <c r="H57" i="2"/>
  <c r="I57" i="2"/>
  <c r="J57" i="2"/>
  <c r="K57" i="2"/>
  <c r="L57" i="2"/>
  <c r="G56" i="2"/>
  <c r="H56" i="2"/>
  <c r="I56" i="2"/>
  <c r="J56" i="2"/>
  <c r="K56" i="2"/>
  <c r="L56" i="2"/>
  <c r="G55" i="2"/>
  <c r="H55" i="2"/>
  <c r="I55" i="2"/>
  <c r="J55" i="2"/>
  <c r="K55" i="2"/>
  <c r="L55" i="2"/>
  <c r="G54" i="2"/>
  <c r="H54" i="2"/>
  <c r="I54" i="2"/>
  <c r="J54" i="2"/>
  <c r="K54" i="2"/>
  <c r="L54" i="2"/>
  <c r="G53" i="2"/>
  <c r="H53" i="2"/>
  <c r="I53" i="2"/>
  <c r="J53" i="2"/>
  <c r="K53" i="2"/>
  <c r="L53" i="2"/>
  <c r="G52" i="2"/>
  <c r="H52" i="2"/>
  <c r="I52" i="2"/>
  <c r="J52" i="2"/>
  <c r="K52" i="2"/>
  <c r="L52" i="2"/>
  <c r="G51" i="2"/>
  <c r="H51" i="2"/>
  <c r="I51" i="2"/>
  <c r="J51" i="2"/>
  <c r="K51" i="2"/>
  <c r="L51" i="2"/>
  <c r="G50" i="2"/>
  <c r="H50" i="2"/>
  <c r="I50" i="2"/>
  <c r="J50" i="2"/>
  <c r="K50" i="2"/>
  <c r="L50" i="2"/>
  <c r="G49" i="2"/>
  <c r="H49" i="2"/>
  <c r="I49" i="2"/>
  <c r="J49" i="2"/>
  <c r="K49" i="2"/>
  <c r="L49" i="2"/>
  <c r="G48" i="2"/>
  <c r="H48" i="2"/>
  <c r="I48" i="2"/>
  <c r="J48" i="2"/>
  <c r="K48" i="2"/>
  <c r="L48" i="2"/>
  <c r="G47" i="2"/>
  <c r="H47" i="2"/>
  <c r="I47" i="2"/>
  <c r="J47" i="2"/>
  <c r="K47" i="2"/>
  <c r="L47" i="2"/>
  <c r="G46" i="2"/>
  <c r="H46" i="2"/>
  <c r="I46" i="2"/>
  <c r="J46" i="2"/>
  <c r="K46" i="2"/>
  <c r="L46" i="2"/>
  <c r="G45" i="2"/>
  <c r="H45" i="2"/>
  <c r="I45" i="2"/>
  <c r="J45" i="2"/>
  <c r="K45" i="2"/>
  <c r="L45" i="2"/>
  <c r="G44" i="2"/>
  <c r="H44" i="2"/>
  <c r="I44" i="2"/>
  <c r="J44" i="2"/>
  <c r="K44" i="2"/>
  <c r="L44" i="2"/>
  <c r="G43" i="2"/>
  <c r="H43" i="2"/>
  <c r="I43" i="2"/>
  <c r="J43" i="2"/>
  <c r="K43" i="2"/>
  <c r="L43" i="2"/>
  <c r="G42" i="2"/>
  <c r="H42" i="2"/>
  <c r="I42" i="2"/>
  <c r="J42" i="2"/>
  <c r="K42" i="2"/>
  <c r="L42" i="2"/>
  <c r="G41" i="2"/>
  <c r="H41" i="2"/>
  <c r="I41" i="2"/>
  <c r="J41" i="2"/>
  <c r="K41" i="2"/>
  <c r="L41" i="2"/>
  <c r="G40" i="2"/>
  <c r="H40" i="2"/>
  <c r="I40" i="2"/>
  <c r="J40" i="2"/>
  <c r="K40" i="2"/>
  <c r="L40" i="2"/>
  <c r="G39" i="2"/>
  <c r="H39" i="2"/>
  <c r="I39" i="2"/>
  <c r="J39" i="2"/>
  <c r="K39" i="2"/>
  <c r="L39" i="2"/>
  <c r="G38" i="2"/>
  <c r="H38" i="2"/>
  <c r="I38" i="2"/>
  <c r="J38" i="2"/>
  <c r="K38" i="2"/>
  <c r="L38" i="2"/>
  <c r="G37" i="2"/>
  <c r="H37" i="2"/>
  <c r="I37" i="2"/>
  <c r="J37" i="2"/>
  <c r="K37" i="2"/>
  <c r="L37" i="2"/>
  <c r="G36" i="2"/>
  <c r="H36" i="2"/>
  <c r="I36" i="2"/>
  <c r="J36" i="2"/>
  <c r="K36" i="2"/>
  <c r="L36" i="2"/>
  <c r="G35" i="2"/>
  <c r="H35" i="2"/>
  <c r="I35" i="2"/>
  <c r="J35" i="2"/>
  <c r="K35" i="2"/>
  <c r="L35" i="2"/>
  <c r="G34" i="2"/>
  <c r="H34" i="2"/>
  <c r="I34" i="2"/>
  <c r="J34" i="2"/>
  <c r="K34" i="2"/>
  <c r="L34" i="2"/>
  <c r="G33" i="2"/>
  <c r="H33" i="2"/>
  <c r="I33" i="2"/>
  <c r="J33" i="2"/>
  <c r="K33" i="2"/>
  <c r="L33" i="2"/>
  <c r="G32" i="2"/>
  <c r="H32" i="2"/>
  <c r="I32" i="2"/>
  <c r="J32" i="2"/>
  <c r="K32" i="2"/>
  <c r="L32" i="2"/>
  <c r="G31" i="2"/>
  <c r="H31" i="2"/>
  <c r="I31" i="2"/>
  <c r="J31" i="2"/>
  <c r="K31" i="2"/>
  <c r="L31" i="2"/>
  <c r="G30" i="2"/>
  <c r="H30" i="2"/>
  <c r="I30" i="2"/>
  <c r="J30" i="2"/>
  <c r="K30" i="2"/>
  <c r="L30" i="2"/>
  <c r="G29" i="2"/>
  <c r="H29" i="2"/>
  <c r="I29" i="2"/>
  <c r="J29" i="2"/>
  <c r="K29" i="2"/>
  <c r="L29" i="2"/>
  <c r="G28" i="2"/>
  <c r="H28" i="2"/>
  <c r="I28" i="2"/>
  <c r="J28" i="2"/>
  <c r="K28" i="2"/>
  <c r="L28" i="2"/>
  <c r="G27" i="2"/>
  <c r="H27" i="2"/>
  <c r="I27" i="2"/>
  <c r="J27" i="2"/>
  <c r="K27" i="2"/>
  <c r="L27" i="2"/>
  <c r="G26" i="2"/>
  <c r="H26" i="2"/>
  <c r="I26" i="2"/>
  <c r="J26" i="2"/>
  <c r="K26" i="2"/>
  <c r="L26" i="2"/>
  <c r="G25" i="2"/>
  <c r="H25" i="2"/>
  <c r="I25" i="2"/>
  <c r="J25" i="2"/>
  <c r="K25" i="2"/>
  <c r="L25" i="2"/>
  <c r="F25" i="2"/>
  <c r="G24" i="2"/>
  <c r="H24" i="2"/>
  <c r="I24" i="2"/>
  <c r="J24" i="2"/>
  <c r="K24" i="2"/>
  <c r="L24" i="2"/>
  <c r="F24" i="2"/>
  <c r="G23" i="2"/>
  <c r="H23" i="2"/>
  <c r="I23" i="2"/>
  <c r="J23" i="2"/>
  <c r="K23" i="2"/>
  <c r="L23" i="2"/>
  <c r="F23" i="2"/>
  <c r="G22" i="2"/>
  <c r="H22" i="2"/>
  <c r="I22" i="2"/>
  <c r="J22" i="2"/>
  <c r="K22" i="2"/>
  <c r="L22" i="2"/>
  <c r="F22" i="2"/>
  <c r="G21" i="2"/>
  <c r="H21" i="2"/>
  <c r="I21" i="2"/>
  <c r="J21" i="2"/>
  <c r="K21" i="2"/>
  <c r="L21" i="2"/>
  <c r="F21" i="2"/>
  <c r="G20" i="2"/>
  <c r="H20" i="2"/>
  <c r="I20" i="2"/>
  <c r="J20" i="2"/>
  <c r="K20" i="2"/>
  <c r="L20" i="2"/>
  <c r="F20" i="2"/>
  <c r="G19" i="2"/>
  <c r="H19" i="2"/>
  <c r="I19" i="2"/>
  <c r="J19" i="2"/>
  <c r="K19" i="2"/>
  <c r="L19" i="2"/>
  <c r="F19" i="2"/>
  <c r="G18" i="2"/>
  <c r="H18" i="2"/>
  <c r="I18" i="2"/>
  <c r="J18" i="2"/>
  <c r="K18" i="2"/>
  <c r="L18" i="2"/>
  <c r="F18" i="2"/>
  <c r="G17" i="2"/>
  <c r="H17" i="2"/>
  <c r="I17" i="2"/>
  <c r="J17" i="2"/>
  <c r="K17" i="2"/>
  <c r="L17" i="2"/>
  <c r="F17" i="2"/>
  <c r="G16" i="2"/>
  <c r="H16" i="2"/>
  <c r="I16" i="2"/>
  <c r="J16" i="2"/>
  <c r="K16" i="2"/>
  <c r="L16" i="2"/>
  <c r="F16" i="2"/>
  <c r="G15" i="2"/>
  <c r="H15" i="2"/>
  <c r="I15" i="2"/>
  <c r="J15" i="2"/>
  <c r="K15" i="2"/>
  <c r="L15" i="2"/>
  <c r="F15" i="2"/>
  <c r="G14" i="2"/>
  <c r="H14" i="2"/>
  <c r="I14" i="2"/>
  <c r="J14" i="2"/>
  <c r="K14" i="2"/>
  <c r="L14" i="2"/>
  <c r="F14" i="2"/>
  <c r="G13" i="2"/>
  <c r="H13" i="2"/>
  <c r="I13" i="2"/>
  <c r="J13" i="2"/>
  <c r="K13" i="2"/>
  <c r="L13" i="2"/>
  <c r="F13" i="2"/>
  <c r="G12" i="2"/>
  <c r="H12" i="2"/>
  <c r="I12" i="2"/>
  <c r="J12" i="2"/>
  <c r="K12" i="2"/>
  <c r="L12" i="2"/>
  <c r="F12" i="2"/>
  <c r="G11" i="2"/>
  <c r="H11" i="2"/>
  <c r="I11" i="2"/>
  <c r="J11" i="2"/>
  <c r="K11" i="2"/>
  <c r="L11" i="2"/>
  <c r="F11" i="2"/>
  <c r="G10" i="2"/>
  <c r="H10" i="2"/>
  <c r="I10" i="2"/>
  <c r="J10" i="2"/>
  <c r="K10" i="2"/>
  <c r="L10" i="2"/>
  <c r="F10" i="2"/>
  <c r="G9" i="2"/>
  <c r="H9" i="2"/>
  <c r="I9" i="2"/>
  <c r="J9" i="2"/>
  <c r="K9" i="2"/>
  <c r="L9" i="2"/>
  <c r="F9" i="2"/>
  <c r="G8" i="2"/>
  <c r="H8" i="2"/>
  <c r="I8" i="2"/>
  <c r="J8" i="2"/>
  <c r="K8" i="2"/>
  <c r="L8" i="2"/>
  <c r="F8" i="2"/>
  <c r="G7" i="2"/>
  <c r="H7" i="2"/>
  <c r="I7" i="2"/>
  <c r="J7" i="2"/>
  <c r="K7" i="2"/>
  <c r="L7" i="2"/>
  <c r="F7" i="2"/>
  <c r="G6" i="2"/>
  <c r="H6" i="2"/>
  <c r="I6" i="2"/>
  <c r="J6" i="2"/>
  <c r="K6" i="2"/>
  <c r="L6" i="2"/>
  <c r="F6" i="2"/>
  <c r="G5" i="2"/>
  <c r="H5" i="2"/>
  <c r="I5" i="2"/>
  <c r="J5" i="2"/>
  <c r="K5" i="2"/>
  <c r="L5" i="2"/>
  <c r="F5" i="2"/>
  <c r="G4" i="2"/>
  <c r="H4" i="2"/>
  <c r="I4" i="2"/>
  <c r="J4" i="2"/>
  <c r="K4" i="2"/>
  <c r="L4" i="2"/>
  <c r="F4" i="2"/>
  <c r="G3" i="2"/>
  <c r="H3" i="2"/>
  <c r="I3" i="2"/>
  <c r="J3" i="2"/>
  <c r="K3" i="2"/>
  <c r="L3" i="2"/>
  <c r="F3" i="2"/>
  <c r="K2" i="2"/>
  <c r="J2" i="2"/>
  <c r="I2" i="2"/>
  <c r="H2" i="2"/>
  <c r="G2" i="2"/>
  <c r="F2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AA9" i="2" l="1"/>
  <c r="AA6" i="2"/>
  <c r="F102" i="2"/>
  <c r="R2" i="2" s="1"/>
  <c r="S2" i="2" s="1"/>
  <c r="T2" i="2" s="1"/>
  <c r="L102" i="2"/>
  <c r="R8" i="2" s="1"/>
  <c r="S8" i="2" s="1"/>
  <c r="T8" i="2" s="1"/>
  <c r="K102" i="2"/>
  <c r="R7" i="2" s="1"/>
  <c r="S7" i="2" s="1"/>
  <c r="T7" i="2" s="1"/>
  <c r="J102" i="2"/>
  <c r="R6" i="2" s="1"/>
  <c r="S6" i="2" s="1"/>
  <c r="T6" i="2" s="1"/>
  <c r="I102" i="2"/>
  <c r="R5" i="2" s="1"/>
  <c r="S5" i="2" s="1"/>
  <c r="T5" i="2" s="1"/>
  <c r="H102" i="2"/>
  <c r="R4" i="2" s="1"/>
  <c r="S4" i="2" s="1"/>
  <c r="T4" i="2" s="1"/>
  <c r="G102" i="2"/>
  <c r="R3" i="2" s="1"/>
  <c r="S3" i="2" s="1"/>
  <c r="T3" i="2" s="1"/>
  <c r="AA5" i="2" l="1"/>
</calcChain>
</file>

<file path=xl/sharedStrings.xml><?xml version="1.0" encoding="utf-8"?>
<sst xmlns="http://schemas.openxmlformats.org/spreadsheetml/2006/main" count="40" uniqueCount="39">
  <si>
    <t>Obs.</t>
  </si>
  <si>
    <t>Serie</t>
  </si>
  <si>
    <t>x_i</t>
    <phoneticPr fontId="2" type="noConversion"/>
  </si>
  <si>
    <t>x_i - xbar</t>
    <phoneticPr fontId="2" type="noConversion"/>
  </si>
  <si>
    <t>(x_-xbar)^2</t>
    <phoneticPr fontId="2" type="noConversion"/>
  </si>
  <si>
    <t xml:space="preserve">n = </t>
    <phoneticPr fontId="2" type="noConversion"/>
  </si>
  <si>
    <t xml:space="preserve">s2 = </t>
    <phoneticPr fontId="2" type="noConversion"/>
  </si>
  <si>
    <t>Autocorrelacao</t>
  </si>
  <si>
    <t>prod_diff1</t>
  </si>
  <si>
    <t>prod_diff2</t>
  </si>
  <si>
    <t>prod_diff3</t>
  </si>
  <si>
    <t>prod_diff4</t>
  </si>
  <si>
    <t>prod_diff5</t>
  </si>
  <si>
    <t>prod_diff6</t>
  </si>
  <si>
    <t>prod_diff7</t>
  </si>
  <si>
    <t>Autocovariancia</t>
  </si>
  <si>
    <t>Defasagem</t>
  </si>
  <si>
    <t>prod_diff8</t>
  </si>
  <si>
    <t>prod_diff9</t>
  </si>
  <si>
    <t>prod_diff10</t>
  </si>
  <si>
    <t xml:space="preserve">Limite = </t>
  </si>
  <si>
    <t>Dentro do Limite</t>
  </si>
  <si>
    <t xml:space="preserve">Xbarra = </t>
  </si>
  <si>
    <t xml:space="preserve">Int. Tempo = </t>
  </si>
  <si>
    <t>Serie h=18</t>
  </si>
  <si>
    <t>Indices</t>
  </si>
  <si>
    <t>MR_i</t>
  </si>
  <si>
    <t>-</t>
  </si>
  <si>
    <t>Soma</t>
  </si>
  <si>
    <t xml:space="preserve">MR_barra = </t>
  </si>
  <si>
    <t>i</t>
  </si>
  <si>
    <t xml:space="preserve">sigma^ = </t>
  </si>
  <si>
    <t xml:space="preserve">LSC_MR = </t>
  </si>
  <si>
    <t xml:space="preserve">LM_MR = </t>
  </si>
  <si>
    <t xml:space="preserve">LIC-MR = </t>
  </si>
  <si>
    <t xml:space="preserve">LSC_X = </t>
  </si>
  <si>
    <t xml:space="preserve">LM_X = </t>
  </si>
  <si>
    <t xml:space="preserve">LIC_X = </t>
  </si>
  <si>
    <t>Defasagem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</si>
</sst>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72" formatCode="0.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2" xfId="0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2" fontId="3" fillId="3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right"/>
    </xf>
    <xf numFmtId="164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right"/>
    </xf>
    <xf numFmtId="2" fontId="3" fillId="5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164" fontId="3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Sheet1!$B$2:$B$101</c:f>
              <c:numCache>
                <c:formatCode>General</c:formatCode>
                <c:ptCount val="100"/>
                <c:pt idx="0">
                  <c:v>204</c:v>
                </c:pt>
                <c:pt idx="1">
                  <c:v>202</c:v>
                </c:pt>
                <c:pt idx="2">
                  <c:v>201</c:v>
                </c:pt>
                <c:pt idx="3">
                  <c:v>202</c:v>
                </c:pt>
                <c:pt idx="4">
                  <c:v>197</c:v>
                </c:pt>
                <c:pt idx="5">
                  <c:v>201</c:v>
                </c:pt>
                <c:pt idx="6">
                  <c:v>198</c:v>
                </c:pt>
                <c:pt idx="7">
                  <c:v>188</c:v>
                </c:pt>
                <c:pt idx="8">
                  <c:v>195</c:v>
                </c:pt>
                <c:pt idx="9">
                  <c:v>189</c:v>
                </c:pt>
                <c:pt idx="10">
                  <c:v>195</c:v>
                </c:pt>
                <c:pt idx="11">
                  <c:v>192</c:v>
                </c:pt>
                <c:pt idx="12">
                  <c:v>196</c:v>
                </c:pt>
                <c:pt idx="13">
                  <c:v>194</c:v>
                </c:pt>
                <c:pt idx="14">
                  <c:v>196</c:v>
                </c:pt>
                <c:pt idx="15">
                  <c:v>199</c:v>
                </c:pt>
                <c:pt idx="16">
                  <c:v>197</c:v>
                </c:pt>
                <c:pt idx="17">
                  <c:v>197</c:v>
                </c:pt>
                <c:pt idx="18">
                  <c:v>192</c:v>
                </c:pt>
                <c:pt idx="19">
                  <c:v>195</c:v>
                </c:pt>
                <c:pt idx="20">
                  <c:v>190</c:v>
                </c:pt>
                <c:pt idx="21">
                  <c:v>196</c:v>
                </c:pt>
                <c:pt idx="22">
                  <c:v>199</c:v>
                </c:pt>
                <c:pt idx="23">
                  <c:v>203</c:v>
                </c:pt>
                <c:pt idx="24">
                  <c:v>199</c:v>
                </c:pt>
                <c:pt idx="25">
                  <c:v>207</c:v>
                </c:pt>
                <c:pt idx="26">
                  <c:v>204</c:v>
                </c:pt>
                <c:pt idx="27">
                  <c:v>207</c:v>
                </c:pt>
                <c:pt idx="28">
                  <c:v>209</c:v>
                </c:pt>
                <c:pt idx="29">
                  <c:v>205</c:v>
                </c:pt>
                <c:pt idx="30">
                  <c:v>202</c:v>
                </c:pt>
                <c:pt idx="31">
                  <c:v>200</c:v>
                </c:pt>
                <c:pt idx="32">
                  <c:v>208</c:v>
                </c:pt>
                <c:pt idx="33">
                  <c:v>214</c:v>
                </c:pt>
                <c:pt idx="34">
                  <c:v>205</c:v>
                </c:pt>
                <c:pt idx="35">
                  <c:v>211</c:v>
                </c:pt>
                <c:pt idx="36">
                  <c:v>212</c:v>
                </c:pt>
                <c:pt idx="37">
                  <c:v>214</c:v>
                </c:pt>
                <c:pt idx="38">
                  <c:v>210</c:v>
                </c:pt>
                <c:pt idx="39">
                  <c:v>208</c:v>
                </c:pt>
                <c:pt idx="40">
                  <c:v>208</c:v>
                </c:pt>
                <c:pt idx="41">
                  <c:v>209</c:v>
                </c:pt>
                <c:pt idx="42">
                  <c:v>209</c:v>
                </c:pt>
                <c:pt idx="43">
                  <c:v>206</c:v>
                </c:pt>
                <c:pt idx="44">
                  <c:v>200</c:v>
                </c:pt>
                <c:pt idx="45">
                  <c:v>203</c:v>
                </c:pt>
                <c:pt idx="46">
                  <c:v>202</c:v>
                </c:pt>
                <c:pt idx="47">
                  <c:v>195</c:v>
                </c:pt>
                <c:pt idx="48">
                  <c:v>196</c:v>
                </c:pt>
                <c:pt idx="49">
                  <c:v>203</c:v>
                </c:pt>
                <c:pt idx="50">
                  <c:v>196</c:v>
                </c:pt>
                <c:pt idx="51">
                  <c:v>197</c:v>
                </c:pt>
                <c:pt idx="52">
                  <c:v>197</c:v>
                </c:pt>
                <c:pt idx="53">
                  <c:v>203</c:v>
                </c:pt>
                <c:pt idx="54">
                  <c:v>205</c:v>
                </c:pt>
                <c:pt idx="55">
                  <c:v>194</c:v>
                </c:pt>
                <c:pt idx="56">
                  <c:v>199</c:v>
                </c:pt>
                <c:pt idx="57">
                  <c:v>201</c:v>
                </c:pt>
                <c:pt idx="58">
                  <c:v>198</c:v>
                </c:pt>
                <c:pt idx="59">
                  <c:v>202</c:v>
                </c:pt>
                <c:pt idx="60">
                  <c:v>208</c:v>
                </c:pt>
                <c:pt idx="61">
                  <c:v>209</c:v>
                </c:pt>
                <c:pt idx="62">
                  <c:v>209</c:v>
                </c:pt>
                <c:pt idx="63">
                  <c:v>206</c:v>
                </c:pt>
                <c:pt idx="64">
                  <c:v>200</c:v>
                </c:pt>
                <c:pt idx="65">
                  <c:v>203</c:v>
                </c:pt>
                <c:pt idx="66">
                  <c:v>202</c:v>
                </c:pt>
                <c:pt idx="67">
                  <c:v>195</c:v>
                </c:pt>
                <c:pt idx="68">
                  <c:v>196</c:v>
                </c:pt>
                <c:pt idx="69">
                  <c:v>203</c:v>
                </c:pt>
                <c:pt idx="70">
                  <c:v>196</c:v>
                </c:pt>
                <c:pt idx="71">
                  <c:v>197</c:v>
                </c:pt>
                <c:pt idx="72">
                  <c:v>197</c:v>
                </c:pt>
                <c:pt idx="73">
                  <c:v>203</c:v>
                </c:pt>
                <c:pt idx="74">
                  <c:v>205</c:v>
                </c:pt>
                <c:pt idx="75">
                  <c:v>194</c:v>
                </c:pt>
                <c:pt idx="76">
                  <c:v>199</c:v>
                </c:pt>
                <c:pt idx="77">
                  <c:v>201</c:v>
                </c:pt>
                <c:pt idx="78">
                  <c:v>198</c:v>
                </c:pt>
                <c:pt idx="79">
                  <c:v>202</c:v>
                </c:pt>
                <c:pt idx="80">
                  <c:v>208</c:v>
                </c:pt>
                <c:pt idx="81">
                  <c:v>209</c:v>
                </c:pt>
                <c:pt idx="82">
                  <c:v>209</c:v>
                </c:pt>
                <c:pt idx="83">
                  <c:v>206</c:v>
                </c:pt>
                <c:pt idx="84">
                  <c:v>200</c:v>
                </c:pt>
                <c:pt idx="85">
                  <c:v>203</c:v>
                </c:pt>
                <c:pt idx="86">
                  <c:v>202</c:v>
                </c:pt>
                <c:pt idx="87">
                  <c:v>195</c:v>
                </c:pt>
                <c:pt idx="88">
                  <c:v>196</c:v>
                </c:pt>
                <c:pt idx="89">
                  <c:v>203</c:v>
                </c:pt>
                <c:pt idx="90">
                  <c:v>196</c:v>
                </c:pt>
                <c:pt idx="91">
                  <c:v>197</c:v>
                </c:pt>
                <c:pt idx="92">
                  <c:v>197</c:v>
                </c:pt>
                <c:pt idx="93">
                  <c:v>203</c:v>
                </c:pt>
                <c:pt idx="94">
                  <c:v>205</c:v>
                </c:pt>
                <c:pt idx="95">
                  <c:v>194</c:v>
                </c:pt>
                <c:pt idx="96">
                  <c:v>194</c:v>
                </c:pt>
                <c:pt idx="97">
                  <c:v>198</c:v>
                </c:pt>
                <c:pt idx="98">
                  <c:v>196</c:v>
                </c:pt>
                <c:pt idx="99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28736"/>
        <c:axId val="32630272"/>
      </c:lineChart>
      <c:catAx>
        <c:axId val="32628736"/>
        <c:scaling>
          <c:orientation val="minMax"/>
        </c:scaling>
        <c:delete val="0"/>
        <c:axPos val="b"/>
        <c:majorTickMark val="out"/>
        <c:minorTickMark val="none"/>
        <c:tickLblPos val="nextTo"/>
        <c:crossAx val="32630272"/>
        <c:crosses val="autoZero"/>
        <c:auto val="1"/>
        <c:lblAlgn val="ctr"/>
        <c:lblOffset val="100"/>
        <c:noMultiLvlLbl val="0"/>
      </c:catAx>
      <c:valAx>
        <c:axId val="3263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2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0</xdr:row>
      <xdr:rowOff>52387</xdr:rowOff>
    </xdr:from>
    <xdr:to>
      <xdr:col>18</xdr:col>
      <xdr:colOff>247649</xdr:colOff>
      <xdr:row>14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B2" sqref="B2:B101"/>
    </sheetView>
  </sheetViews>
  <sheetFormatPr defaultColWidth="8.85546875"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>
        <v>1</v>
      </c>
      <c r="B2">
        <v>204</v>
      </c>
    </row>
    <row r="3" spans="1:2" x14ac:dyDescent="0.25">
      <c r="A3">
        <v>2</v>
      </c>
      <c r="B3">
        <v>202</v>
      </c>
    </row>
    <row r="4" spans="1:2" x14ac:dyDescent="0.25">
      <c r="A4">
        <v>3</v>
      </c>
      <c r="B4">
        <v>201</v>
      </c>
    </row>
    <row r="5" spans="1:2" x14ac:dyDescent="0.25">
      <c r="A5">
        <v>4</v>
      </c>
      <c r="B5">
        <v>202</v>
      </c>
    </row>
    <row r="6" spans="1:2" x14ac:dyDescent="0.25">
      <c r="A6">
        <v>5</v>
      </c>
      <c r="B6">
        <v>197</v>
      </c>
    </row>
    <row r="7" spans="1:2" x14ac:dyDescent="0.25">
      <c r="A7">
        <v>6</v>
      </c>
      <c r="B7">
        <v>201</v>
      </c>
    </row>
    <row r="8" spans="1:2" x14ac:dyDescent="0.25">
      <c r="A8">
        <v>7</v>
      </c>
      <c r="B8">
        <v>198</v>
      </c>
    </row>
    <row r="9" spans="1:2" x14ac:dyDescent="0.25">
      <c r="A9">
        <v>8</v>
      </c>
      <c r="B9">
        <v>188</v>
      </c>
    </row>
    <row r="10" spans="1:2" x14ac:dyDescent="0.25">
      <c r="A10">
        <v>9</v>
      </c>
      <c r="B10">
        <v>195</v>
      </c>
    </row>
    <row r="11" spans="1:2" x14ac:dyDescent="0.25">
      <c r="A11">
        <v>10</v>
      </c>
      <c r="B11">
        <v>189</v>
      </c>
    </row>
    <row r="12" spans="1:2" x14ac:dyDescent="0.25">
      <c r="A12">
        <v>11</v>
      </c>
      <c r="B12">
        <v>195</v>
      </c>
    </row>
    <row r="13" spans="1:2" x14ac:dyDescent="0.25">
      <c r="A13">
        <v>12</v>
      </c>
      <c r="B13">
        <v>192</v>
      </c>
    </row>
    <row r="14" spans="1:2" x14ac:dyDescent="0.25">
      <c r="A14">
        <v>13</v>
      </c>
      <c r="B14">
        <v>196</v>
      </c>
    </row>
    <row r="15" spans="1:2" x14ac:dyDescent="0.25">
      <c r="A15">
        <v>14</v>
      </c>
      <c r="B15">
        <v>194</v>
      </c>
    </row>
    <row r="16" spans="1:2" x14ac:dyDescent="0.25">
      <c r="A16">
        <v>15</v>
      </c>
      <c r="B16">
        <v>196</v>
      </c>
    </row>
    <row r="17" spans="1:2" x14ac:dyDescent="0.25">
      <c r="A17">
        <v>16</v>
      </c>
      <c r="B17">
        <v>199</v>
      </c>
    </row>
    <row r="18" spans="1:2" x14ac:dyDescent="0.25">
      <c r="A18">
        <v>17</v>
      </c>
      <c r="B18">
        <v>197</v>
      </c>
    </row>
    <row r="19" spans="1:2" x14ac:dyDescent="0.25">
      <c r="A19">
        <v>18</v>
      </c>
      <c r="B19">
        <v>197</v>
      </c>
    </row>
    <row r="20" spans="1:2" x14ac:dyDescent="0.25">
      <c r="A20">
        <v>19</v>
      </c>
      <c r="B20">
        <v>192</v>
      </c>
    </row>
    <row r="21" spans="1:2" x14ac:dyDescent="0.25">
      <c r="A21" s="1">
        <v>20</v>
      </c>
      <c r="B21" s="1">
        <v>195</v>
      </c>
    </row>
    <row r="22" spans="1:2" x14ac:dyDescent="0.25">
      <c r="A22" s="2">
        <v>21</v>
      </c>
      <c r="B22" s="2">
        <v>190</v>
      </c>
    </row>
    <row r="23" spans="1:2" x14ac:dyDescent="0.25">
      <c r="A23" s="2">
        <v>22</v>
      </c>
      <c r="B23" s="2">
        <v>196</v>
      </c>
    </row>
    <row r="24" spans="1:2" x14ac:dyDescent="0.25">
      <c r="A24" s="2">
        <v>23</v>
      </c>
      <c r="B24" s="2">
        <v>199</v>
      </c>
    </row>
    <row r="25" spans="1:2" x14ac:dyDescent="0.25">
      <c r="A25" s="2">
        <v>24</v>
      </c>
      <c r="B25" s="2">
        <v>203</v>
      </c>
    </row>
    <row r="26" spans="1:2" x14ac:dyDescent="0.25">
      <c r="A26" s="2">
        <v>25</v>
      </c>
      <c r="B26" s="2">
        <v>199</v>
      </c>
    </row>
    <row r="27" spans="1:2" x14ac:dyDescent="0.25">
      <c r="A27" s="2">
        <v>26</v>
      </c>
      <c r="B27" s="2">
        <v>207</v>
      </c>
    </row>
    <row r="28" spans="1:2" x14ac:dyDescent="0.25">
      <c r="A28" s="2">
        <v>27</v>
      </c>
      <c r="B28" s="2">
        <v>204</v>
      </c>
    </row>
    <row r="29" spans="1:2" x14ac:dyDescent="0.25">
      <c r="A29" s="2">
        <v>28</v>
      </c>
      <c r="B29" s="2">
        <v>207</v>
      </c>
    </row>
    <row r="30" spans="1:2" x14ac:dyDescent="0.25">
      <c r="A30" s="2">
        <v>29</v>
      </c>
      <c r="B30" s="2">
        <v>209</v>
      </c>
    </row>
    <row r="31" spans="1:2" x14ac:dyDescent="0.25">
      <c r="A31" s="2">
        <v>30</v>
      </c>
      <c r="B31" s="2">
        <v>205</v>
      </c>
    </row>
    <row r="32" spans="1:2" x14ac:dyDescent="0.25">
      <c r="A32" s="2">
        <v>31</v>
      </c>
      <c r="B32" s="2">
        <v>202</v>
      </c>
    </row>
    <row r="33" spans="1:2" x14ac:dyDescent="0.25">
      <c r="A33" s="2">
        <v>32</v>
      </c>
      <c r="B33" s="2">
        <v>200</v>
      </c>
    </row>
    <row r="34" spans="1:2" x14ac:dyDescent="0.25">
      <c r="A34" s="2">
        <v>33</v>
      </c>
      <c r="B34" s="2">
        <v>208</v>
      </c>
    </row>
    <row r="35" spans="1:2" x14ac:dyDescent="0.25">
      <c r="A35" s="2">
        <v>34</v>
      </c>
      <c r="B35" s="2">
        <v>214</v>
      </c>
    </row>
    <row r="36" spans="1:2" x14ac:dyDescent="0.25">
      <c r="A36" s="2">
        <v>35</v>
      </c>
      <c r="B36" s="2">
        <v>205</v>
      </c>
    </row>
    <row r="37" spans="1:2" x14ac:dyDescent="0.25">
      <c r="A37" s="2">
        <v>36</v>
      </c>
      <c r="B37" s="2">
        <v>211</v>
      </c>
    </row>
    <row r="38" spans="1:2" x14ac:dyDescent="0.25">
      <c r="A38" s="2">
        <v>37</v>
      </c>
      <c r="B38" s="2">
        <v>212</v>
      </c>
    </row>
    <row r="39" spans="1:2" x14ac:dyDescent="0.25">
      <c r="A39" s="2">
        <v>38</v>
      </c>
      <c r="B39" s="2">
        <v>214</v>
      </c>
    </row>
    <row r="40" spans="1:2" x14ac:dyDescent="0.25">
      <c r="A40" s="2">
        <v>39</v>
      </c>
      <c r="B40" s="2">
        <v>210</v>
      </c>
    </row>
    <row r="41" spans="1:2" x14ac:dyDescent="0.25">
      <c r="A41" s="3">
        <v>40</v>
      </c>
      <c r="B41" s="3">
        <v>208</v>
      </c>
    </row>
    <row r="42" spans="1:2" x14ac:dyDescent="0.25">
      <c r="A42" s="2">
        <v>41</v>
      </c>
      <c r="B42" s="2">
        <v>208</v>
      </c>
    </row>
    <row r="43" spans="1:2" x14ac:dyDescent="0.25">
      <c r="A43" s="2">
        <v>42</v>
      </c>
      <c r="B43" s="2">
        <v>209</v>
      </c>
    </row>
    <row r="44" spans="1:2" x14ac:dyDescent="0.25">
      <c r="A44" s="2">
        <v>43</v>
      </c>
      <c r="B44" s="2">
        <v>209</v>
      </c>
    </row>
    <row r="45" spans="1:2" x14ac:dyDescent="0.25">
      <c r="A45" s="2">
        <v>44</v>
      </c>
      <c r="B45" s="2">
        <v>206</v>
      </c>
    </row>
    <row r="46" spans="1:2" x14ac:dyDescent="0.25">
      <c r="A46" s="2">
        <v>45</v>
      </c>
      <c r="B46" s="2">
        <v>200</v>
      </c>
    </row>
    <row r="47" spans="1:2" x14ac:dyDescent="0.25">
      <c r="A47" s="2">
        <v>46</v>
      </c>
      <c r="B47" s="2">
        <v>203</v>
      </c>
    </row>
    <row r="48" spans="1:2" x14ac:dyDescent="0.25">
      <c r="A48" s="2">
        <v>47</v>
      </c>
      <c r="B48" s="2">
        <v>202</v>
      </c>
    </row>
    <row r="49" spans="1:2" x14ac:dyDescent="0.25">
      <c r="A49" s="2">
        <v>48</v>
      </c>
      <c r="B49" s="2">
        <v>195</v>
      </c>
    </row>
    <row r="50" spans="1:2" x14ac:dyDescent="0.25">
      <c r="A50" s="2">
        <v>49</v>
      </c>
      <c r="B50" s="2">
        <v>196</v>
      </c>
    </row>
    <row r="51" spans="1:2" x14ac:dyDescent="0.25">
      <c r="A51" s="2">
        <v>50</v>
      </c>
      <c r="B51" s="2">
        <v>203</v>
      </c>
    </row>
    <row r="52" spans="1:2" x14ac:dyDescent="0.25">
      <c r="A52" s="2">
        <v>51</v>
      </c>
      <c r="B52" s="2">
        <v>196</v>
      </c>
    </row>
    <row r="53" spans="1:2" x14ac:dyDescent="0.25">
      <c r="A53" s="2">
        <v>52</v>
      </c>
      <c r="B53" s="2">
        <v>197</v>
      </c>
    </row>
    <row r="54" spans="1:2" x14ac:dyDescent="0.25">
      <c r="A54" s="2">
        <v>53</v>
      </c>
      <c r="B54" s="2">
        <v>197</v>
      </c>
    </row>
    <row r="55" spans="1:2" x14ac:dyDescent="0.25">
      <c r="A55" s="2">
        <v>54</v>
      </c>
      <c r="B55" s="2">
        <v>203</v>
      </c>
    </row>
    <row r="56" spans="1:2" x14ac:dyDescent="0.25">
      <c r="A56" s="2">
        <v>55</v>
      </c>
      <c r="B56" s="2">
        <v>205</v>
      </c>
    </row>
    <row r="57" spans="1:2" x14ac:dyDescent="0.25">
      <c r="A57" s="2">
        <v>56</v>
      </c>
      <c r="B57" s="2">
        <v>194</v>
      </c>
    </row>
    <row r="58" spans="1:2" x14ac:dyDescent="0.25">
      <c r="A58" s="2">
        <v>57</v>
      </c>
      <c r="B58" s="2">
        <v>199</v>
      </c>
    </row>
    <row r="59" spans="1:2" x14ac:dyDescent="0.25">
      <c r="A59" s="2">
        <v>58</v>
      </c>
      <c r="B59" s="2">
        <v>201</v>
      </c>
    </row>
    <row r="60" spans="1:2" x14ac:dyDescent="0.25">
      <c r="A60" s="2">
        <v>59</v>
      </c>
      <c r="B60" s="2">
        <v>198</v>
      </c>
    </row>
    <row r="61" spans="1:2" x14ac:dyDescent="0.25">
      <c r="A61" s="3">
        <v>60</v>
      </c>
      <c r="B61" s="3">
        <v>202</v>
      </c>
    </row>
    <row r="62" spans="1:2" x14ac:dyDescent="0.25">
      <c r="A62" s="2">
        <v>61</v>
      </c>
      <c r="B62" s="2">
        <v>208</v>
      </c>
    </row>
    <row r="63" spans="1:2" x14ac:dyDescent="0.25">
      <c r="A63" s="2">
        <v>62</v>
      </c>
      <c r="B63" s="2">
        <v>209</v>
      </c>
    </row>
    <row r="64" spans="1:2" x14ac:dyDescent="0.25">
      <c r="A64" s="2">
        <v>63</v>
      </c>
      <c r="B64" s="2">
        <v>209</v>
      </c>
    </row>
    <row r="65" spans="1:2" x14ac:dyDescent="0.25">
      <c r="A65" s="2">
        <v>64</v>
      </c>
      <c r="B65" s="2">
        <v>206</v>
      </c>
    </row>
    <row r="66" spans="1:2" x14ac:dyDescent="0.25">
      <c r="A66" s="2">
        <v>65</v>
      </c>
      <c r="B66" s="2">
        <v>200</v>
      </c>
    </row>
    <row r="67" spans="1:2" x14ac:dyDescent="0.25">
      <c r="A67" s="2">
        <v>66</v>
      </c>
      <c r="B67" s="2">
        <v>203</v>
      </c>
    </row>
    <row r="68" spans="1:2" x14ac:dyDescent="0.25">
      <c r="A68" s="2">
        <v>67</v>
      </c>
      <c r="B68" s="2">
        <v>202</v>
      </c>
    </row>
    <row r="69" spans="1:2" x14ac:dyDescent="0.25">
      <c r="A69" s="2">
        <v>68</v>
      </c>
      <c r="B69" s="2">
        <v>195</v>
      </c>
    </row>
    <row r="70" spans="1:2" x14ac:dyDescent="0.25">
      <c r="A70" s="2">
        <v>69</v>
      </c>
      <c r="B70" s="2">
        <v>196</v>
      </c>
    </row>
    <row r="71" spans="1:2" x14ac:dyDescent="0.25">
      <c r="A71" s="2">
        <v>70</v>
      </c>
      <c r="B71" s="2">
        <v>203</v>
      </c>
    </row>
    <row r="72" spans="1:2" x14ac:dyDescent="0.25">
      <c r="A72" s="2">
        <v>71</v>
      </c>
      <c r="B72" s="2">
        <v>196</v>
      </c>
    </row>
    <row r="73" spans="1:2" x14ac:dyDescent="0.25">
      <c r="A73" s="2">
        <v>72</v>
      </c>
      <c r="B73" s="2">
        <v>197</v>
      </c>
    </row>
    <row r="74" spans="1:2" x14ac:dyDescent="0.25">
      <c r="A74" s="2">
        <v>73</v>
      </c>
      <c r="B74" s="2">
        <v>197</v>
      </c>
    </row>
    <row r="75" spans="1:2" x14ac:dyDescent="0.25">
      <c r="A75" s="2">
        <v>74</v>
      </c>
      <c r="B75" s="2">
        <v>203</v>
      </c>
    </row>
    <row r="76" spans="1:2" x14ac:dyDescent="0.25">
      <c r="A76" s="2">
        <v>75</v>
      </c>
      <c r="B76" s="2">
        <v>205</v>
      </c>
    </row>
    <row r="77" spans="1:2" x14ac:dyDescent="0.25">
      <c r="A77" s="2">
        <v>76</v>
      </c>
      <c r="B77" s="2">
        <v>194</v>
      </c>
    </row>
    <row r="78" spans="1:2" x14ac:dyDescent="0.25">
      <c r="A78" s="2">
        <v>77</v>
      </c>
      <c r="B78" s="2">
        <v>199</v>
      </c>
    </row>
    <row r="79" spans="1:2" x14ac:dyDescent="0.25">
      <c r="A79" s="2">
        <v>78</v>
      </c>
      <c r="B79" s="2">
        <v>201</v>
      </c>
    </row>
    <row r="80" spans="1:2" x14ac:dyDescent="0.25">
      <c r="A80" s="2">
        <v>79</v>
      </c>
      <c r="B80" s="2">
        <v>198</v>
      </c>
    </row>
    <row r="81" spans="1:2" x14ac:dyDescent="0.25">
      <c r="A81" s="3">
        <v>80</v>
      </c>
      <c r="B81" s="3">
        <v>202</v>
      </c>
    </row>
    <row r="82" spans="1:2" x14ac:dyDescent="0.25">
      <c r="A82" s="2">
        <v>81</v>
      </c>
      <c r="B82" s="2">
        <v>208</v>
      </c>
    </row>
    <row r="83" spans="1:2" x14ac:dyDescent="0.25">
      <c r="A83" s="2">
        <v>82</v>
      </c>
      <c r="B83" s="2">
        <v>209</v>
      </c>
    </row>
    <row r="84" spans="1:2" x14ac:dyDescent="0.25">
      <c r="A84" s="2">
        <v>83</v>
      </c>
      <c r="B84" s="2">
        <v>209</v>
      </c>
    </row>
    <row r="85" spans="1:2" x14ac:dyDescent="0.25">
      <c r="A85" s="2">
        <v>84</v>
      </c>
      <c r="B85" s="2">
        <v>206</v>
      </c>
    </row>
    <row r="86" spans="1:2" x14ac:dyDescent="0.25">
      <c r="A86" s="2">
        <v>85</v>
      </c>
      <c r="B86" s="2">
        <v>200</v>
      </c>
    </row>
    <row r="87" spans="1:2" x14ac:dyDescent="0.25">
      <c r="A87" s="2">
        <v>86</v>
      </c>
      <c r="B87" s="2">
        <v>203</v>
      </c>
    </row>
    <row r="88" spans="1:2" x14ac:dyDescent="0.25">
      <c r="A88" s="2">
        <v>87</v>
      </c>
      <c r="B88" s="2">
        <v>202</v>
      </c>
    </row>
    <row r="89" spans="1:2" x14ac:dyDescent="0.25">
      <c r="A89" s="2">
        <v>88</v>
      </c>
      <c r="B89" s="2">
        <v>195</v>
      </c>
    </row>
    <row r="90" spans="1:2" x14ac:dyDescent="0.25">
      <c r="A90" s="2">
        <v>89</v>
      </c>
      <c r="B90" s="2">
        <v>196</v>
      </c>
    </row>
    <row r="91" spans="1:2" x14ac:dyDescent="0.25">
      <c r="A91" s="2">
        <v>90</v>
      </c>
      <c r="B91" s="2">
        <v>203</v>
      </c>
    </row>
    <row r="92" spans="1:2" x14ac:dyDescent="0.25">
      <c r="A92" s="2">
        <v>91</v>
      </c>
      <c r="B92" s="2">
        <v>196</v>
      </c>
    </row>
    <row r="93" spans="1:2" x14ac:dyDescent="0.25">
      <c r="A93" s="2">
        <v>92</v>
      </c>
      <c r="B93" s="2">
        <v>197</v>
      </c>
    </row>
    <row r="94" spans="1:2" x14ac:dyDescent="0.25">
      <c r="A94" s="2">
        <v>93</v>
      </c>
      <c r="B94" s="2">
        <v>197</v>
      </c>
    </row>
    <row r="95" spans="1:2" x14ac:dyDescent="0.25">
      <c r="A95" s="2">
        <v>94</v>
      </c>
      <c r="B95" s="2">
        <v>203</v>
      </c>
    </row>
    <row r="96" spans="1:2" x14ac:dyDescent="0.25">
      <c r="A96" s="2">
        <v>95</v>
      </c>
      <c r="B96" s="2">
        <v>205</v>
      </c>
    </row>
    <row r="97" spans="1:2" x14ac:dyDescent="0.25">
      <c r="A97" s="2">
        <v>96</v>
      </c>
      <c r="B97" s="2">
        <v>194</v>
      </c>
    </row>
    <row r="98" spans="1:2" x14ac:dyDescent="0.25">
      <c r="A98" s="2">
        <v>97</v>
      </c>
      <c r="B98" s="2">
        <v>194</v>
      </c>
    </row>
    <row r="99" spans="1:2" x14ac:dyDescent="0.25">
      <c r="A99" s="2">
        <v>98</v>
      </c>
      <c r="B99" s="2">
        <v>198</v>
      </c>
    </row>
    <row r="100" spans="1:2" x14ac:dyDescent="0.25">
      <c r="A100" s="2">
        <v>99</v>
      </c>
      <c r="B100" s="2">
        <v>196</v>
      </c>
    </row>
    <row r="101" spans="1:2" x14ac:dyDescent="0.25">
      <c r="A101" s="3">
        <v>100</v>
      </c>
      <c r="B101" s="3">
        <v>200</v>
      </c>
    </row>
  </sheetData>
  <phoneticPr fontId="2" type="noConversion"/>
  <pageMargins left="0.7" right="0.7" top="0.75" bottom="0.75" header="0.3" footer="0.3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topLeftCell="L1" workbookViewId="0">
      <selection activeCell="Z14" sqref="Z14"/>
    </sheetView>
  </sheetViews>
  <sheetFormatPr defaultColWidth="8.85546875" defaultRowHeight="15" x14ac:dyDescent="0.25"/>
  <cols>
    <col min="1" max="1" width="10" style="4" customWidth="1"/>
    <col min="2" max="2" width="3" customWidth="1"/>
    <col min="3" max="3" width="12.7109375" style="4" bestFit="1" customWidth="1"/>
    <col min="4" max="4" width="11" style="4" bestFit="1" customWidth="1"/>
    <col min="5" max="5" width="3" customWidth="1"/>
    <col min="6" max="12" width="10.28515625" style="4" bestFit="1" customWidth="1"/>
    <col min="13" max="14" width="10.28515625" style="4" customWidth="1"/>
    <col min="15" max="15" width="11.28515625" style="4" bestFit="1" customWidth="1"/>
    <col min="16" max="16" width="3" customWidth="1"/>
    <col min="17" max="17" width="11.7109375" style="4" customWidth="1"/>
    <col min="18" max="18" width="16.140625" customWidth="1"/>
    <col min="19" max="19" width="15.28515625" customWidth="1"/>
    <col min="20" max="20" width="16.28515625" customWidth="1"/>
    <col min="21" max="21" width="3" customWidth="1"/>
  </cols>
  <sheetData>
    <row r="1" spans="1:27" x14ac:dyDescent="0.25">
      <c r="A1" s="17" t="s">
        <v>2</v>
      </c>
      <c r="B1" s="18"/>
      <c r="C1" s="17" t="s">
        <v>3</v>
      </c>
      <c r="D1" s="17" t="s">
        <v>4</v>
      </c>
      <c r="E1" s="8"/>
      <c r="F1" s="17" t="s">
        <v>8</v>
      </c>
      <c r="G1" s="17" t="s">
        <v>9</v>
      </c>
      <c r="H1" s="17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M1" s="17" t="s">
        <v>17</v>
      </c>
      <c r="N1" s="17" t="s">
        <v>18</v>
      </c>
      <c r="O1" s="17" t="s">
        <v>19</v>
      </c>
      <c r="P1" s="8"/>
      <c r="Q1" s="17" t="s">
        <v>16</v>
      </c>
      <c r="R1" s="17" t="s">
        <v>15</v>
      </c>
      <c r="S1" s="17" t="s">
        <v>7</v>
      </c>
      <c r="T1" s="17" t="s">
        <v>21</v>
      </c>
      <c r="U1" s="8"/>
      <c r="V1" s="17" t="s">
        <v>30</v>
      </c>
      <c r="W1" s="17" t="s">
        <v>25</v>
      </c>
      <c r="X1" s="17" t="s">
        <v>24</v>
      </c>
      <c r="Y1" s="17" t="s">
        <v>26</v>
      </c>
      <c r="Z1" s="22" t="s">
        <v>22</v>
      </c>
      <c r="AA1" s="23">
        <f>X19/V18</f>
        <v>200.47058823529412</v>
      </c>
    </row>
    <row r="2" spans="1:27" x14ac:dyDescent="0.25">
      <c r="A2" s="4">
        <v>204</v>
      </c>
      <c r="B2" s="9"/>
      <c r="C2" s="4">
        <f>A2-$R$14</f>
        <v>3.0999999999999943</v>
      </c>
      <c r="D2" s="4">
        <f>C2^2</f>
        <v>9.6099999999999639</v>
      </c>
      <c r="E2" s="9"/>
      <c r="F2" s="4">
        <f>C2*C3</f>
        <v>3.4099999999999762</v>
      </c>
      <c r="G2" s="4">
        <f>C2*C4</f>
        <v>0.30999999999998179</v>
      </c>
      <c r="H2" s="4">
        <f>C2*C5</f>
        <v>3.4099999999999762</v>
      </c>
      <c r="I2" s="4">
        <f>C2*C6</f>
        <v>-12.089999999999996</v>
      </c>
      <c r="J2" s="4">
        <f>C2*C7</f>
        <v>0.30999999999998179</v>
      </c>
      <c r="K2" s="4">
        <f>C2*C8</f>
        <v>-8.990000000000002</v>
      </c>
      <c r="L2" s="4">
        <f>C2*C9</f>
        <v>-39.989999999999945</v>
      </c>
      <c r="M2" s="4">
        <f>C2*C10</f>
        <v>-18.289999999999985</v>
      </c>
      <c r="N2" s="4">
        <f>C2*C11</f>
        <v>-36.889999999999951</v>
      </c>
      <c r="O2" s="4">
        <f>C2*C12</f>
        <v>-18.289999999999985</v>
      </c>
      <c r="P2" s="9"/>
      <c r="Q2" s="10">
        <v>1</v>
      </c>
      <c r="R2" s="11">
        <f>F102/(R13-1)</f>
        <v>20.876666666666665</v>
      </c>
      <c r="S2" s="11">
        <f>R2/$R$15</f>
        <v>0.65884284348103261</v>
      </c>
      <c r="T2" s="12" t="b">
        <f>S2&lt;$R$16</f>
        <v>0</v>
      </c>
      <c r="U2" s="9"/>
      <c r="V2" s="4">
        <v>1</v>
      </c>
      <c r="W2" s="4">
        <f>1</f>
        <v>1</v>
      </c>
      <c r="X2" s="4">
        <f>A2</f>
        <v>204</v>
      </c>
      <c r="Y2" s="4">
        <f>MAX(X2:X3)-MIN(X2:X3)</f>
        <v>6</v>
      </c>
      <c r="Z2" s="22" t="s">
        <v>29</v>
      </c>
      <c r="AA2" s="24">
        <f>Y19/(V18-1)</f>
        <v>5</v>
      </c>
    </row>
    <row r="3" spans="1:27" x14ac:dyDescent="0.25">
      <c r="A3" s="4">
        <v>202</v>
      </c>
      <c r="B3" s="9"/>
      <c r="C3" s="4">
        <f>A3-$R$14</f>
        <v>1.0999999999999943</v>
      </c>
      <c r="D3" s="4">
        <f t="shared" ref="D3:D66" si="0">C3^2</f>
        <v>1.2099999999999875</v>
      </c>
      <c r="E3" s="9"/>
      <c r="F3" s="4">
        <f t="shared" ref="F3:F66" si="1">C3*C4</f>
        <v>0.10999999999999317</v>
      </c>
      <c r="G3" s="4">
        <f t="shared" ref="G3:G66" si="2">C3*C5</f>
        <v>1.2099999999999875</v>
      </c>
      <c r="H3" s="4">
        <f t="shared" ref="H3:H66" si="3">C3*C6</f>
        <v>-4.289999999999984</v>
      </c>
      <c r="I3" s="4">
        <f t="shared" ref="I3:I66" si="4">C3*C7</f>
        <v>0.10999999999999317</v>
      </c>
      <c r="J3" s="4">
        <f t="shared" ref="J3:J66" si="5">C3*C8</f>
        <v>-3.1899999999999897</v>
      </c>
      <c r="K3" s="4">
        <f t="shared" ref="K3:K66" si="6">C3*C9</f>
        <v>-14.189999999999934</v>
      </c>
      <c r="L3" s="4">
        <f t="shared" ref="L3:L66" si="7">C3*C10</f>
        <v>-6.4899999999999727</v>
      </c>
      <c r="M3" s="4">
        <f t="shared" ref="M3:M66" si="8">C3*C11</f>
        <v>-13.089999999999939</v>
      </c>
      <c r="N3" s="4">
        <f t="shared" ref="N3:N66" si="9">C3*C12</f>
        <v>-6.4899999999999727</v>
      </c>
      <c r="O3" s="4">
        <f t="shared" ref="O3:O66" si="10">C3*C13</f>
        <v>-9.7899999999999565</v>
      </c>
      <c r="P3" s="9"/>
      <c r="Q3" s="10">
        <v>2</v>
      </c>
      <c r="R3" s="11">
        <f>G102/(R13-1)</f>
        <v>16.426060606060616</v>
      </c>
      <c r="S3" s="11">
        <f>R3/$R$15</f>
        <v>0.51838699394325805</v>
      </c>
      <c r="T3" s="12" t="b">
        <f>S3&lt;$R$16</f>
        <v>0</v>
      </c>
      <c r="U3" s="9"/>
      <c r="V3" s="4">
        <v>2</v>
      </c>
      <c r="W3" s="4">
        <f>W2+6</f>
        <v>7</v>
      </c>
      <c r="X3" s="4">
        <f>A8</f>
        <v>198</v>
      </c>
      <c r="Y3" s="4">
        <f t="shared" ref="Y3:Y17" si="11">MAX(X3:X4)-MIN(X3:X4)</f>
        <v>2</v>
      </c>
      <c r="Z3" s="22" t="s">
        <v>31</v>
      </c>
      <c r="AA3" s="25">
        <f>AA2/1.128</f>
        <v>4.4326241134751774</v>
      </c>
    </row>
    <row r="4" spans="1:27" x14ac:dyDescent="0.25">
      <c r="A4" s="4">
        <v>201</v>
      </c>
      <c r="B4" s="9"/>
      <c r="C4" s="4">
        <f>A4-$R$14</f>
        <v>9.9999999999994316E-2</v>
      </c>
      <c r="D4" s="4">
        <f t="shared" si="0"/>
        <v>9.999999999998864E-3</v>
      </c>
      <c r="E4" s="9"/>
      <c r="F4" s="4">
        <f t="shared" si="1"/>
        <v>0.10999999999999317</v>
      </c>
      <c r="G4" s="4">
        <f t="shared" si="2"/>
        <v>-0.38999999999997842</v>
      </c>
      <c r="H4" s="4">
        <f t="shared" si="3"/>
        <v>9.999999999998864E-3</v>
      </c>
      <c r="I4" s="4">
        <f t="shared" si="4"/>
        <v>-0.2899999999999841</v>
      </c>
      <c r="J4" s="4">
        <f t="shared" si="5"/>
        <v>-1.2899999999999272</v>
      </c>
      <c r="K4" s="4">
        <f t="shared" si="6"/>
        <v>-0.589999999999967</v>
      </c>
      <c r="L4" s="4">
        <f t="shared" si="7"/>
        <v>-1.1899999999999329</v>
      </c>
      <c r="M4" s="4">
        <f t="shared" si="8"/>
        <v>-0.589999999999967</v>
      </c>
      <c r="N4" s="4">
        <f t="shared" si="9"/>
        <v>-0.88999999999994994</v>
      </c>
      <c r="O4" s="4">
        <f t="shared" si="10"/>
        <v>-0.48999999999997274</v>
      </c>
      <c r="P4" s="9"/>
      <c r="Q4" s="4">
        <v>3</v>
      </c>
      <c r="R4" s="11">
        <f>H102/(R13-1)</f>
        <v>15.792626262626269</v>
      </c>
      <c r="S4" s="11">
        <f>R4/$R$15</f>
        <v>0.49839655722027421</v>
      </c>
      <c r="T4" s="12" t="b">
        <f>S4&lt;$R$16</f>
        <v>0</v>
      </c>
      <c r="U4" s="9"/>
      <c r="V4" s="4">
        <v>3</v>
      </c>
      <c r="W4" s="4">
        <f t="shared" ref="W4:W18" si="12">W3+6</f>
        <v>13</v>
      </c>
      <c r="X4" s="4">
        <f>A14</f>
        <v>196</v>
      </c>
      <c r="Y4" s="4">
        <f t="shared" si="11"/>
        <v>4</v>
      </c>
    </row>
    <row r="5" spans="1:27" x14ac:dyDescent="0.25">
      <c r="A5" s="4">
        <v>202</v>
      </c>
      <c r="B5" s="9"/>
      <c r="C5" s="4">
        <f>A5-$R$14</f>
        <v>1.0999999999999943</v>
      </c>
      <c r="D5" s="4">
        <f t="shared" si="0"/>
        <v>1.2099999999999875</v>
      </c>
      <c r="E5" s="9"/>
      <c r="F5" s="4">
        <f t="shared" si="1"/>
        <v>-4.289999999999984</v>
      </c>
      <c r="G5" s="4">
        <f t="shared" si="2"/>
        <v>0.10999999999999317</v>
      </c>
      <c r="H5" s="4">
        <f t="shared" si="3"/>
        <v>-3.1899999999999897</v>
      </c>
      <c r="I5" s="4">
        <f t="shared" si="4"/>
        <v>-14.189999999999934</v>
      </c>
      <c r="J5" s="4">
        <f t="shared" si="5"/>
        <v>-6.4899999999999727</v>
      </c>
      <c r="K5" s="4">
        <f t="shared" si="6"/>
        <v>-13.089999999999939</v>
      </c>
      <c r="L5" s="4">
        <f t="shared" si="7"/>
        <v>-6.4899999999999727</v>
      </c>
      <c r="M5" s="4">
        <f t="shared" si="8"/>
        <v>-9.7899999999999565</v>
      </c>
      <c r="N5" s="4">
        <f t="shared" si="9"/>
        <v>-5.3899999999999784</v>
      </c>
      <c r="O5" s="4">
        <f t="shared" si="10"/>
        <v>-7.589999999999967</v>
      </c>
      <c r="P5" s="9"/>
      <c r="Q5" s="4">
        <v>4</v>
      </c>
      <c r="R5" s="11">
        <f>I102/(R13-1)</f>
        <v>12.909696969696988</v>
      </c>
      <c r="S5" s="11">
        <f>R5/$R$15</f>
        <v>0.40741472744660551</v>
      </c>
      <c r="T5" s="12" t="b">
        <f>S5&lt;$R$16</f>
        <v>0</v>
      </c>
      <c r="U5" s="9"/>
      <c r="V5" s="4">
        <v>4</v>
      </c>
      <c r="W5" s="4">
        <f t="shared" si="12"/>
        <v>19</v>
      </c>
      <c r="X5" s="4">
        <f>A20</f>
        <v>192</v>
      </c>
      <c r="Y5" s="4">
        <f t="shared" si="11"/>
        <v>7</v>
      </c>
      <c r="Z5" s="26" t="s">
        <v>32</v>
      </c>
      <c r="AA5" s="27">
        <f>AA2+3*0.853*AA3</f>
        <v>16.343085106382979</v>
      </c>
    </row>
    <row r="6" spans="1:27" x14ac:dyDescent="0.25">
      <c r="A6" s="4">
        <v>197</v>
      </c>
      <c r="B6" s="9"/>
      <c r="C6" s="4">
        <f>A6-$R$14</f>
        <v>-3.9000000000000057</v>
      </c>
      <c r="D6" s="4">
        <f t="shared" si="0"/>
        <v>15.210000000000043</v>
      </c>
      <c r="E6" s="9"/>
      <c r="F6" s="4">
        <f t="shared" si="1"/>
        <v>-0.38999999999997842</v>
      </c>
      <c r="G6" s="4">
        <f t="shared" si="2"/>
        <v>11.310000000000038</v>
      </c>
      <c r="H6" s="4">
        <f t="shared" si="3"/>
        <v>50.310000000000095</v>
      </c>
      <c r="I6" s="4">
        <f t="shared" si="4"/>
        <v>23.010000000000055</v>
      </c>
      <c r="J6" s="4">
        <f t="shared" si="5"/>
        <v>46.410000000000089</v>
      </c>
      <c r="K6" s="4">
        <f t="shared" si="6"/>
        <v>23.010000000000055</v>
      </c>
      <c r="L6" s="4">
        <f t="shared" si="7"/>
        <v>34.710000000000072</v>
      </c>
      <c r="M6" s="4">
        <f t="shared" si="8"/>
        <v>19.110000000000049</v>
      </c>
      <c r="N6" s="4">
        <f t="shared" si="9"/>
        <v>26.910000000000061</v>
      </c>
      <c r="O6" s="4">
        <f t="shared" si="10"/>
        <v>19.110000000000049</v>
      </c>
      <c r="P6" s="9"/>
      <c r="Q6" s="4">
        <v>5</v>
      </c>
      <c r="R6" s="11">
        <f>J102/(R13-1)</f>
        <v>9.0924242424242507</v>
      </c>
      <c r="S6" s="11">
        <f>R6/$R$15</f>
        <v>0.28694612687280857</v>
      </c>
      <c r="T6" s="12" t="b">
        <f>S6&lt;$R$16</f>
        <v>0</v>
      </c>
      <c r="U6" s="9"/>
      <c r="V6" s="4">
        <v>5</v>
      </c>
      <c r="W6" s="4">
        <f t="shared" si="12"/>
        <v>25</v>
      </c>
      <c r="X6" s="4">
        <f>A26</f>
        <v>199</v>
      </c>
      <c r="Y6" s="4">
        <f t="shared" si="11"/>
        <v>3</v>
      </c>
      <c r="Z6" s="26" t="s">
        <v>33</v>
      </c>
      <c r="AA6" s="27">
        <f>AA2</f>
        <v>5</v>
      </c>
    </row>
    <row r="7" spans="1:27" x14ac:dyDescent="0.25">
      <c r="A7" s="4">
        <v>201</v>
      </c>
      <c r="B7" s="9"/>
      <c r="C7" s="4">
        <f>A7-$R$14</f>
        <v>9.9999999999994316E-2</v>
      </c>
      <c r="D7" s="4">
        <f t="shared" si="0"/>
        <v>9.999999999998864E-3</v>
      </c>
      <c r="E7" s="9"/>
      <c r="F7" s="4">
        <f t="shared" si="1"/>
        <v>-0.2899999999999841</v>
      </c>
      <c r="G7" s="4">
        <f t="shared" si="2"/>
        <v>-1.2899999999999272</v>
      </c>
      <c r="H7" s="4">
        <f t="shared" si="3"/>
        <v>-0.589999999999967</v>
      </c>
      <c r="I7" s="4">
        <f t="shared" si="4"/>
        <v>-1.1899999999999329</v>
      </c>
      <c r="J7" s="4">
        <f t="shared" si="5"/>
        <v>-0.589999999999967</v>
      </c>
      <c r="K7" s="4">
        <f t="shared" si="6"/>
        <v>-0.88999999999994994</v>
      </c>
      <c r="L7" s="4">
        <f t="shared" si="7"/>
        <v>-0.48999999999997274</v>
      </c>
      <c r="M7" s="4">
        <f t="shared" si="8"/>
        <v>-0.68999999999996131</v>
      </c>
      <c r="N7" s="4">
        <f t="shared" si="9"/>
        <v>-0.48999999999997274</v>
      </c>
      <c r="O7" s="4">
        <f t="shared" si="10"/>
        <v>-0.18999999999998976</v>
      </c>
      <c r="P7" s="9"/>
      <c r="Q7" s="4">
        <v>6</v>
      </c>
      <c r="R7" s="11">
        <f>K102/(R13-1)</f>
        <v>5.2296969696969713</v>
      </c>
      <c r="S7" s="11">
        <f>R7/$R$15</f>
        <v>0.16504303474657317</v>
      </c>
      <c r="T7" s="13" t="b">
        <f>S7&lt;$R$16</f>
        <v>1</v>
      </c>
      <c r="U7" s="9"/>
      <c r="V7" s="4">
        <v>6</v>
      </c>
      <c r="W7" s="4">
        <f t="shared" si="12"/>
        <v>31</v>
      </c>
      <c r="X7" s="4">
        <f>A32</f>
        <v>202</v>
      </c>
      <c r="Y7" s="4">
        <f t="shared" si="11"/>
        <v>10</v>
      </c>
      <c r="Z7" s="26" t="s">
        <v>34</v>
      </c>
      <c r="AA7" s="27">
        <v>0</v>
      </c>
    </row>
    <row r="8" spans="1:27" x14ac:dyDescent="0.25">
      <c r="A8" s="4">
        <v>198</v>
      </c>
      <c r="B8" s="9"/>
      <c r="C8" s="4">
        <f>A8-$R$14</f>
        <v>-2.9000000000000057</v>
      </c>
      <c r="D8" s="4">
        <f t="shared" si="0"/>
        <v>8.4100000000000321</v>
      </c>
      <c r="E8" s="9"/>
      <c r="F8" s="4">
        <f t="shared" si="1"/>
        <v>37.410000000000089</v>
      </c>
      <c r="G8" s="4">
        <f t="shared" si="2"/>
        <v>17.110000000000049</v>
      </c>
      <c r="H8" s="4">
        <f t="shared" si="3"/>
        <v>34.510000000000083</v>
      </c>
      <c r="I8" s="4">
        <f t="shared" si="4"/>
        <v>17.110000000000049</v>
      </c>
      <c r="J8" s="4">
        <f t="shared" si="5"/>
        <v>25.810000000000066</v>
      </c>
      <c r="K8" s="4">
        <f t="shared" si="6"/>
        <v>14.210000000000043</v>
      </c>
      <c r="L8" s="4">
        <f t="shared" si="7"/>
        <v>20.010000000000055</v>
      </c>
      <c r="M8" s="4">
        <f t="shared" si="8"/>
        <v>14.210000000000043</v>
      </c>
      <c r="N8" s="4">
        <f t="shared" si="9"/>
        <v>5.5100000000000273</v>
      </c>
      <c r="O8" s="4">
        <f t="shared" si="10"/>
        <v>11.310000000000038</v>
      </c>
      <c r="P8" s="9"/>
      <c r="Q8" s="4">
        <v>7</v>
      </c>
      <c r="R8" s="11">
        <f>L102/(R13-1)</f>
        <v>4.8467676767676764</v>
      </c>
      <c r="S8" s="11">
        <f>R8/$R$15</f>
        <v>0.15295824035702896</v>
      </c>
      <c r="T8" s="13" t="b">
        <f>S8&lt;$R$16</f>
        <v>1</v>
      </c>
      <c r="U8" s="9"/>
      <c r="V8" s="4">
        <v>7</v>
      </c>
      <c r="W8" s="4">
        <f t="shared" si="12"/>
        <v>37</v>
      </c>
      <c r="X8" s="4">
        <f>A38</f>
        <v>212</v>
      </c>
      <c r="Y8" s="4">
        <f t="shared" si="11"/>
        <v>3</v>
      </c>
    </row>
    <row r="9" spans="1:27" x14ac:dyDescent="0.25">
      <c r="A9" s="4">
        <v>188</v>
      </c>
      <c r="B9" s="9"/>
      <c r="C9" s="4">
        <f>A9-$R$14</f>
        <v>-12.900000000000006</v>
      </c>
      <c r="D9" s="4">
        <f t="shared" si="0"/>
        <v>166.41000000000014</v>
      </c>
      <c r="E9" s="9"/>
      <c r="F9" s="4">
        <f t="shared" si="1"/>
        <v>76.110000000000113</v>
      </c>
      <c r="G9" s="4">
        <f t="shared" si="2"/>
        <v>153.51000000000013</v>
      </c>
      <c r="H9" s="4">
        <f t="shared" si="3"/>
        <v>76.110000000000113</v>
      </c>
      <c r="I9" s="4">
        <f t="shared" si="4"/>
        <v>114.81000000000013</v>
      </c>
      <c r="J9" s="4">
        <f t="shared" si="5"/>
        <v>63.2100000000001</v>
      </c>
      <c r="K9" s="4">
        <f t="shared" si="6"/>
        <v>89.010000000000119</v>
      </c>
      <c r="L9" s="4">
        <f t="shared" si="7"/>
        <v>63.2100000000001</v>
      </c>
      <c r="M9" s="4">
        <f t="shared" si="8"/>
        <v>24.510000000000083</v>
      </c>
      <c r="N9" s="4">
        <f t="shared" si="9"/>
        <v>50.310000000000095</v>
      </c>
      <c r="O9" s="4">
        <f t="shared" si="10"/>
        <v>50.310000000000095</v>
      </c>
      <c r="P9" s="9"/>
      <c r="Q9" s="4">
        <v>8</v>
      </c>
      <c r="R9" s="11">
        <f>M102/(R13-1)</f>
        <v>5.9143434343434373</v>
      </c>
      <c r="S9" s="11">
        <f>R9/$R$15</f>
        <v>0.18664966528530447</v>
      </c>
      <c r="T9" s="13" t="b">
        <f>S9&lt;$R$16</f>
        <v>1</v>
      </c>
      <c r="U9" s="9"/>
      <c r="V9" s="4">
        <v>8</v>
      </c>
      <c r="W9" s="4">
        <f t="shared" si="12"/>
        <v>43</v>
      </c>
      <c r="X9" s="4">
        <f>A44</f>
        <v>209</v>
      </c>
      <c r="Y9" s="4">
        <f t="shared" si="11"/>
        <v>13</v>
      </c>
      <c r="Z9" s="28" t="s">
        <v>35</v>
      </c>
      <c r="AA9" s="29">
        <f>AA1+3*AA3</f>
        <v>213.76846057571964</v>
      </c>
    </row>
    <row r="10" spans="1:27" x14ac:dyDescent="0.25">
      <c r="A10" s="4">
        <v>195</v>
      </c>
      <c r="B10" s="9"/>
      <c r="C10" s="4">
        <f>A10-$R$14</f>
        <v>-5.9000000000000057</v>
      </c>
      <c r="D10" s="4">
        <f t="shared" si="0"/>
        <v>34.810000000000066</v>
      </c>
      <c r="E10" s="9"/>
      <c r="F10" s="4">
        <f t="shared" si="1"/>
        <v>70.210000000000107</v>
      </c>
      <c r="G10" s="4">
        <f t="shared" si="2"/>
        <v>34.810000000000066</v>
      </c>
      <c r="H10" s="4">
        <f t="shared" si="3"/>
        <v>52.510000000000083</v>
      </c>
      <c r="I10" s="4">
        <f t="shared" si="4"/>
        <v>28.910000000000061</v>
      </c>
      <c r="J10" s="4">
        <f t="shared" si="5"/>
        <v>40.710000000000072</v>
      </c>
      <c r="K10" s="4">
        <f t="shared" si="6"/>
        <v>28.910000000000061</v>
      </c>
      <c r="L10" s="4">
        <f t="shared" si="7"/>
        <v>11.210000000000043</v>
      </c>
      <c r="M10" s="4">
        <f t="shared" si="8"/>
        <v>23.010000000000055</v>
      </c>
      <c r="N10" s="4">
        <f t="shared" si="9"/>
        <v>23.010000000000055</v>
      </c>
      <c r="O10" s="4">
        <f t="shared" si="10"/>
        <v>52.510000000000083</v>
      </c>
      <c r="P10" s="9"/>
      <c r="Q10" s="4">
        <v>9</v>
      </c>
      <c r="R10" s="11">
        <f>N102/(R13-1)</f>
        <v>3.2576767676767706</v>
      </c>
      <c r="S10" s="11">
        <f>R10/$R$15</f>
        <v>0.10280841568377437</v>
      </c>
      <c r="T10" s="13" t="b">
        <f>S10&lt;$R$16</f>
        <v>1</v>
      </c>
      <c r="U10" s="9"/>
      <c r="V10" s="4">
        <v>9</v>
      </c>
      <c r="W10" s="4">
        <f t="shared" si="12"/>
        <v>49</v>
      </c>
      <c r="X10" s="4">
        <f>A50</f>
        <v>196</v>
      </c>
      <c r="Y10" s="4">
        <f t="shared" si="11"/>
        <v>9</v>
      </c>
      <c r="Z10" s="28" t="s">
        <v>36</v>
      </c>
      <c r="AA10" s="29">
        <f>AA1</f>
        <v>200.47058823529412</v>
      </c>
    </row>
    <row r="11" spans="1:27" x14ac:dyDescent="0.25">
      <c r="A11" s="4">
        <v>189</v>
      </c>
      <c r="B11" s="9"/>
      <c r="C11" s="4">
        <f>A11-$R$14</f>
        <v>-11.900000000000006</v>
      </c>
      <c r="D11" s="4">
        <f t="shared" si="0"/>
        <v>141.61000000000013</v>
      </c>
      <c r="E11" s="9"/>
      <c r="F11" s="4">
        <f t="shared" si="1"/>
        <v>70.210000000000107</v>
      </c>
      <c r="G11" s="4">
        <f t="shared" si="2"/>
        <v>105.91000000000012</v>
      </c>
      <c r="H11" s="4">
        <f t="shared" si="3"/>
        <v>58.310000000000095</v>
      </c>
      <c r="I11" s="4">
        <f t="shared" si="4"/>
        <v>82.110000000000113</v>
      </c>
      <c r="J11" s="4">
        <f t="shared" si="5"/>
        <v>58.310000000000095</v>
      </c>
      <c r="K11" s="4">
        <f t="shared" si="6"/>
        <v>22.610000000000078</v>
      </c>
      <c r="L11" s="4">
        <f t="shared" si="7"/>
        <v>46.410000000000089</v>
      </c>
      <c r="M11" s="4">
        <f t="shared" si="8"/>
        <v>46.410000000000089</v>
      </c>
      <c r="N11" s="4">
        <f t="shared" si="9"/>
        <v>105.91000000000012</v>
      </c>
      <c r="O11" s="4">
        <f t="shared" si="10"/>
        <v>70.210000000000107</v>
      </c>
      <c r="P11" s="9"/>
      <c r="Q11" s="5">
        <v>10</v>
      </c>
      <c r="R11" s="15">
        <f>O102/(R13-1)</f>
        <v>0.20404040404040164</v>
      </c>
      <c r="S11" s="15">
        <f>R11/$R$15</f>
        <v>6.439273190946687E-3</v>
      </c>
      <c r="T11" s="16" t="b">
        <f>S11&lt;$R$16</f>
        <v>1</v>
      </c>
      <c r="U11" s="9"/>
      <c r="V11" s="4">
        <v>10</v>
      </c>
      <c r="W11" s="4">
        <f t="shared" si="12"/>
        <v>55</v>
      </c>
      <c r="X11" s="4">
        <f>A56</f>
        <v>205</v>
      </c>
      <c r="Y11" s="4">
        <f t="shared" si="11"/>
        <v>3</v>
      </c>
      <c r="Z11" s="28" t="s">
        <v>37</v>
      </c>
      <c r="AA11" s="29">
        <f>AA1-3*AA3</f>
        <v>187.17271589486859</v>
      </c>
    </row>
    <row r="12" spans="1:27" x14ac:dyDescent="0.25">
      <c r="A12" s="4">
        <v>195</v>
      </c>
      <c r="B12" s="9"/>
      <c r="C12" s="4">
        <f>A12-$R$14</f>
        <v>-5.9000000000000057</v>
      </c>
      <c r="D12" s="4">
        <f t="shared" si="0"/>
        <v>34.810000000000066</v>
      </c>
      <c r="E12" s="9"/>
      <c r="F12" s="4">
        <f t="shared" si="1"/>
        <v>52.510000000000083</v>
      </c>
      <c r="G12" s="4">
        <f t="shared" si="2"/>
        <v>28.910000000000061</v>
      </c>
      <c r="H12" s="4">
        <f t="shared" si="3"/>
        <v>40.710000000000072</v>
      </c>
      <c r="I12" s="4">
        <f t="shared" si="4"/>
        <v>28.910000000000061</v>
      </c>
      <c r="J12" s="4">
        <f t="shared" si="5"/>
        <v>11.210000000000043</v>
      </c>
      <c r="K12" s="4">
        <f t="shared" si="6"/>
        <v>23.010000000000055</v>
      </c>
      <c r="L12" s="4">
        <f t="shared" si="7"/>
        <v>23.010000000000055</v>
      </c>
      <c r="M12" s="4">
        <f t="shared" si="8"/>
        <v>52.510000000000083</v>
      </c>
      <c r="N12" s="4">
        <f t="shared" si="9"/>
        <v>34.810000000000066</v>
      </c>
      <c r="O12" s="4">
        <f t="shared" si="10"/>
        <v>64.310000000000102</v>
      </c>
      <c r="P12" s="9"/>
      <c r="U12" s="9"/>
      <c r="V12" s="4">
        <v>11</v>
      </c>
      <c r="W12" s="4">
        <f t="shared" si="12"/>
        <v>61</v>
      </c>
      <c r="X12" s="4">
        <f>A62</f>
        <v>208</v>
      </c>
      <c r="Y12" s="4">
        <f t="shared" si="11"/>
        <v>6</v>
      </c>
    </row>
    <row r="13" spans="1:27" x14ac:dyDescent="0.25">
      <c r="A13" s="4">
        <v>192</v>
      </c>
      <c r="B13" s="9"/>
      <c r="C13" s="4">
        <f>A13-$R$14</f>
        <v>-8.9000000000000057</v>
      </c>
      <c r="D13" s="4">
        <f t="shared" si="0"/>
        <v>79.210000000000107</v>
      </c>
      <c r="E13" s="9"/>
      <c r="F13" s="4">
        <f t="shared" si="1"/>
        <v>43.610000000000078</v>
      </c>
      <c r="G13" s="4">
        <f t="shared" si="2"/>
        <v>61.410000000000089</v>
      </c>
      <c r="H13" s="4">
        <f t="shared" si="3"/>
        <v>43.610000000000078</v>
      </c>
      <c r="I13" s="4">
        <f t="shared" si="4"/>
        <v>16.910000000000061</v>
      </c>
      <c r="J13" s="4">
        <f t="shared" si="5"/>
        <v>34.710000000000072</v>
      </c>
      <c r="K13" s="4">
        <f t="shared" si="6"/>
        <v>34.710000000000072</v>
      </c>
      <c r="L13" s="4">
        <f t="shared" si="7"/>
        <v>79.210000000000107</v>
      </c>
      <c r="M13" s="4">
        <f t="shared" si="8"/>
        <v>52.510000000000083</v>
      </c>
      <c r="N13" s="4">
        <f t="shared" si="9"/>
        <v>97.010000000000119</v>
      </c>
      <c r="O13" s="4">
        <f t="shared" si="10"/>
        <v>43.610000000000078</v>
      </c>
      <c r="P13" s="9"/>
      <c r="Q13" s="19" t="s">
        <v>5</v>
      </c>
      <c r="R13" s="20">
        <v>100</v>
      </c>
      <c r="U13" s="9"/>
      <c r="V13" s="4">
        <v>12</v>
      </c>
      <c r="W13" s="4">
        <f t="shared" si="12"/>
        <v>67</v>
      </c>
      <c r="X13" s="4">
        <f>A68</f>
        <v>202</v>
      </c>
      <c r="Y13" s="4">
        <f t="shared" si="11"/>
        <v>5</v>
      </c>
    </row>
    <row r="14" spans="1:27" x14ac:dyDescent="0.25">
      <c r="A14" s="4">
        <v>196</v>
      </c>
      <c r="B14" s="9"/>
      <c r="C14" s="4">
        <f>A14-$R$14</f>
        <v>-4.9000000000000057</v>
      </c>
      <c r="D14" s="4">
        <f t="shared" si="0"/>
        <v>24.010000000000055</v>
      </c>
      <c r="E14" s="9"/>
      <c r="F14" s="4">
        <f t="shared" si="1"/>
        <v>33.810000000000066</v>
      </c>
      <c r="G14" s="4">
        <f t="shared" si="2"/>
        <v>24.010000000000055</v>
      </c>
      <c r="H14" s="4">
        <f t="shared" si="3"/>
        <v>9.3100000000000378</v>
      </c>
      <c r="I14" s="4">
        <f t="shared" si="4"/>
        <v>19.110000000000049</v>
      </c>
      <c r="J14" s="4">
        <f t="shared" si="5"/>
        <v>19.110000000000049</v>
      </c>
      <c r="K14" s="4">
        <f t="shared" si="6"/>
        <v>43.610000000000078</v>
      </c>
      <c r="L14" s="4">
        <f t="shared" si="7"/>
        <v>28.910000000000061</v>
      </c>
      <c r="M14" s="4">
        <f t="shared" si="8"/>
        <v>53.410000000000089</v>
      </c>
      <c r="N14" s="4">
        <f t="shared" si="9"/>
        <v>24.010000000000055</v>
      </c>
      <c r="O14" s="4">
        <f t="shared" si="10"/>
        <v>9.3100000000000378</v>
      </c>
      <c r="P14" s="9"/>
      <c r="Q14" s="19" t="s">
        <v>22</v>
      </c>
      <c r="R14" s="21">
        <f>A102/R13</f>
        <v>200.9</v>
      </c>
      <c r="U14" s="9"/>
      <c r="V14" s="4">
        <v>13</v>
      </c>
      <c r="W14" s="4">
        <f t="shared" si="12"/>
        <v>73</v>
      </c>
      <c r="X14" s="4">
        <f>A74</f>
        <v>197</v>
      </c>
      <c r="Y14" s="4">
        <f t="shared" si="11"/>
        <v>1</v>
      </c>
    </row>
    <row r="15" spans="1:27" x14ac:dyDescent="0.25">
      <c r="A15" s="4">
        <v>194</v>
      </c>
      <c r="B15" s="9"/>
      <c r="C15" s="4">
        <f>A15-$R$14</f>
        <v>-6.9000000000000057</v>
      </c>
      <c r="D15" s="4">
        <f t="shared" si="0"/>
        <v>47.610000000000078</v>
      </c>
      <c r="E15" s="9"/>
      <c r="F15" s="4">
        <f t="shared" si="1"/>
        <v>33.810000000000066</v>
      </c>
      <c r="G15" s="4">
        <f t="shared" si="2"/>
        <v>13.110000000000049</v>
      </c>
      <c r="H15" s="4">
        <f t="shared" si="3"/>
        <v>26.910000000000061</v>
      </c>
      <c r="I15" s="4">
        <f t="shared" si="4"/>
        <v>26.910000000000061</v>
      </c>
      <c r="J15" s="4">
        <f t="shared" si="5"/>
        <v>61.410000000000089</v>
      </c>
      <c r="K15" s="4">
        <f t="shared" si="6"/>
        <v>40.710000000000072</v>
      </c>
      <c r="L15" s="4">
        <f t="shared" si="7"/>
        <v>75.210000000000107</v>
      </c>
      <c r="M15" s="4">
        <f t="shared" si="8"/>
        <v>33.810000000000066</v>
      </c>
      <c r="N15" s="4">
        <f t="shared" si="9"/>
        <v>13.110000000000049</v>
      </c>
      <c r="O15" s="4">
        <f t="shared" si="10"/>
        <v>-14.489999999999974</v>
      </c>
      <c r="P15" s="9"/>
      <c r="Q15" s="19" t="s">
        <v>6</v>
      </c>
      <c r="R15" s="21">
        <f>D102/(R13-1)</f>
        <v>31.686868686868696</v>
      </c>
      <c r="U15" s="9"/>
      <c r="V15" s="4">
        <v>14</v>
      </c>
      <c r="W15" s="4">
        <f t="shared" si="12"/>
        <v>79</v>
      </c>
      <c r="X15" s="4">
        <f>A80</f>
        <v>198</v>
      </c>
      <c r="Y15" s="4">
        <f t="shared" si="11"/>
        <v>2</v>
      </c>
    </row>
    <row r="16" spans="1:27" x14ac:dyDescent="0.25">
      <c r="A16" s="4">
        <v>196</v>
      </c>
      <c r="B16" s="9"/>
      <c r="C16" s="4">
        <f>A16-$R$14</f>
        <v>-4.9000000000000057</v>
      </c>
      <c r="D16" s="4">
        <f t="shared" si="0"/>
        <v>24.010000000000055</v>
      </c>
      <c r="E16" s="9"/>
      <c r="F16" s="4">
        <f t="shared" si="1"/>
        <v>9.3100000000000378</v>
      </c>
      <c r="G16" s="4">
        <f t="shared" si="2"/>
        <v>19.110000000000049</v>
      </c>
      <c r="H16" s="4">
        <f t="shared" si="3"/>
        <v>19.110000000000049</v>
      </c>
      <c r="I16" s="4">
        <f t="shared" si="4"/>
        <v>43.610000000000078</v>
      </c>
      <c r="J16" s="4">
        <f t="shared" si="5"/>
        <v>28.910000000000061</v>
      </c>
      <c r="K16" s="4">
        <f t="shared" si="6"/>
        <v>53.410000000000089</v>
      </c>
      <c r="L16" s="4">
        <f t="shared" si="7"/>
        <v>24.010000000000055</v>
      </c>
      <c r="M16" s="4">
        <f t="shared" si="8"/>
        <v>9.3100000000000378</v>
      </c>
      <c r="N16" s="4">
        <f t="shared" si="9"/>
        <v>-10.289999999999985</v>
      </c>
      <c r="O16" s="4">
        <f t="shared" si="10"/>
        <v>9.3100000000000378</v>
      </c>
      <c r="P16" s="9"/>
      <c r="Q16" s="19" t="s">
        <v>20</v>
      </c>
      <c r="R16" s="20">
        <f>2/10</f>
        <v>0.2</v>
      </c>
      <c r="U16" s="9"/>
      <c r="V16" s="4">
        <v>15</v>
      </c>
      <c r="W16" s="4">
        <f t="shared" si="12"/>
        <v>85</v>
      </c>
      <c r="X16" s="4">
        <f>A86</f>
        <v>200</v>
      </c>
      <c r="Y16" s="4">
        <f t="shared" si="11"/>
        <v>4</v>
      </c>
    </row>
    <row r="17" spans="1:25" x14ac:dyDescent="0.25">
      <c r="A17" s="4">
        <v>199</v>
      </c>
      <c r="B17" s="9"/>
      <c r="C17" s="4">
        <f>A17-$R$14</f>
        <v>-1.9000000000000057</v>
      </c>
      <c r="D17" s="4">
        <f t="shared" si="0"/>
        <v>3.6100000000000216</v>
      </c>
      <c r="E17" s="9"/>
      <c r="F17" s="4">
        <f t="shared" si="1"/>
        <v>7.410000000000033</v>
      </c>
      <c r="G17" s="4">
        <f t="shared" si="2"/>
        <v>7.410000000000033</v>
      </c>
      <c r="H17" s="4">
        <f t="shared" si="3"/>
        <v>16.910000000000061</v>
      </c>
      <c r="I17" s="4">
        <f t="shared" si="4"/>
        <v>11.210000000000043</v>
      </c>
      <c r="J17" s="4">
        <f t="shared" si="5"/>
        <v>20.710000000000072</v>
      </c>
      <c r="K17" s="4">
        <f t="shared" si="6"/>
        <v>9.3100000000000378</v>
      </c>
      <c r="L17" s="4">
        <f t="shared" si="7"/>
        <v>3.6100000000000216</v>
      </c>
      <c r="M17" s="4">
        <f t="shared" si="8"/>
        <v>-3.9900000000000011</v>
      </c>
      <c r="N17" s="4">
        <f t="shared" si="9"/>
        <v>3.6100000000000216</v>
      </c>
      <c r="O17" s="4">
        <f t="shared" si="10"/>
        <v>-11.590000000000025</v>
      </c>
      <c r="P17" s="9"/>
      <c r="Q17" s="19" t="s">
        <v>38</v>
      </c>
      <c r="R17" s="20">
        <v>6</v>
      </c>
      <c r="U17" s="9"/>
      <c r="V17" s="4">
        <v>16</v>
      </c>
      <c r="W17" s="4">
        <f t="shared" si="12"/>
        <v>91</v>
      </c>
      <c r="X17" s="4">
        <f>A92</f>
        <v>196</v>
      </c>
      <c r="Y17" s="4">
        <f t="shared" si="11"/>
        <v>2</v>
      </c>
    </row>
    <row r="18" spans="1:25" x14ac:dyDescent="0.25">
      <c r="A18" s="4">
        <v>197</v>
      </c>
      <c r="B18" s="9"/>
      <c r="C18" s="4">
        <f>A18-$R$14</f>
        <v>-3.9000000000000057</v>
      </c>
      <c r="D18" s="4">
        <f t="shared" si="0"/>
        <v>15.210000000000043</v>
      </c>
      <c r="E18" s="9"/>
      <c r="F18" s="4">
        <f t="shared" si="1"/>
        <v>15.210000000000043</v>
      </c>
      <c r="G18" s="4">
        <f t="shared" si="2"/>
        <v>34.710000000000072</v>
      </c>
      <c r="H18" s="4">
        <f t="shared" si="3"/>
        <v>23.010000000000055</v>
      </c>
      <c r="I18" s="4">
        <f t="shared" si="4"/>
        <v>42.510000000000083</v>
      </c>
      <c r="J18" s="4">
        <f t="shared" si="5"/>
        <v>19.110000000000049</v>
      </c>
      <c r="K18" s="4">
        <f t="shared" si="6"/>
        <v>7.410000000000033</v>
      </c>
      <c r="L18" s="4">
        <f t="shared" si="7"/>
        <v>-8.1899999999999906</v>
      </c>
      <c r="M18" s="4">
        <f t="shared" si="8"/>
        <v>7.410000000000033</v>
      </c>
      <c r="N18" s="4">
        <f t="shared" si="9"/>
        <v>-23.790000000000013</v>
      </c>
      <c r="O18" s="4">
        <f t="shared" si="10"/>
        <v>-12.089999999999996</v>
      </c>
      <c r="P18" s="9"/>
      <c r="Q18" s="19" t="s">
        <v>23</v>
      </c>
      <c r="R18" s="20">
        <f>3*Q7</f>
        <v>18</v>
      </c>
      <c r="U18" s="9"/>
      <c r="V18" s="4">
        <v>17</v>
      </c>
      <c r="W18" s="5">
        <f t="shared" si="12"/>
        <v>97</v>
      </c>
      <c r="X18" s="5">
        <f>A98</f>
        <v>194</v>
      </c>
      <c r="Y18" s="5" t="s">
        <v>27</v>
      </c>
    </row>
    <row r="19" spans="1:25" x14ac:dyDescent="0.25">
      <c r="A19" s="4">
        <v>197</v>
      </c>
      <c r="B19" s="9"/>
      <c r="C19" s="4">
        <f>A19-$R$14</f>
        <v>-3.9000000000000057</v>
      </c>
      <c r="D19" s="4">
        <f t="shared" si="0"/>
        <v>15.210000000000043</v>
      </c>
      <c r="E19" s="9"/>
      <c r="F19" s="4">
        <f t="shared" si="1"/>
        <v>34.710000000000072</v>
      </c>
      <c r="G19" s="4">
        <f t="shared" si="2"/>
        <v>23.010000000000055</v>
      </c>
      <c r="H19" s="4">
        <f t="shared" si="3"/>
        <v>42.510000000000083</v>
      </c>
      <c r="I19" s="4">
        <f t="shared" si="4"/>
        <v>19.110000000000049</v>
      </c>
      <c r="J19" s="4">
        <f t="shared" si="5"/>
        <v>7.410000000000033</v>
      </c>
      <c r="K19" s="4">
        <f t="shared" si="6"/>
        <v>-8.1899999999999906</v>
      </c>
      <c r="L19" s="4">
        <f t="shared" si="7"/>
        <v>7.410000000000033</v>
      </c>
      <c r="M19" s="4">
        <f t="shared" si="8"/>
        <v>-23.790000000000013</v>
      </c>
      <c r="N19" s="4">
        <f t="shared" si="9"/>
        <v>-12.089999999999996</v>
      </c>
      <c r="O19" s="4">
        <f t="shared" si="10"/>
        <v>-23.790000000000013</v>
      </c>
      <c r="P19" s="9"/>
      <c r="U19" s="9"/>
      <c r="V19" s="14"/>
      <c r="W19" s="14" t="s">
        <v>28</v>
      </c>
      <c r="X19" s="14">
        <f>SUM(X2:X18)</f>
        <v>3408</v>
      </c>
      <c r="Y19" s="14">
        <f>SUM(Y2:Y17)</f>
        <v>80</v>
      </c>
    </row>
    <row r="20" spans="1:25" x14ac:dyDescent="0.25">
      <c r="A20" s="4">
        <v>192</v>
      </c>
      <c r="B20" s="9"/>
      <c r="C20" s="4">
        <f>A20-$R$14</f>
        <v>-8.9000000000000057</v>
      </c>
      <c r="D20" s="4">
        <f t="shared" si="0"/>
        <v>79.210000000000107</v>
      </c>
      <c r="E20" s="9"/>
      <c r="F20" s="4">
        <f t="shared" si="1"/>
        <v>52.510000000000083</v>
      </c>
      <c r="G20" s="4">
        <f t="shared" si="2"/>
        <v>97.010000000000119</v>
      </c>
      <c r="H20" s="4">
        <f t="shared" si="3"/>
        <v>43.610000000000078</v>
      </c>
      <c r="I20" s="4">
        <f t="shared" si="4"/>
        <v>16.910000000000061</v>
      </c>
      <c r="J20" s="4">
        <f t="shared" si="5"/>
        <v>-18.689999999999962</v>
      </c>
      <c r="K20" s="4">
        <f t="shared" si="6"/>
        <v>16.910000000000061</v>
      </c>
      <c r="L20" s="4">
        <f t="shared" si="7"/>
        <v>-54.289999999999985</v>
      </c>
      <c r="M20" s="4">
        <f t="shared" si="8"/>
        <v>-27.589999999999968</v>
      </c>
      <c r="N20" s="4">
        <f t="shared" si="9"/>
        <v>-54.289999999999985</v>
      </c>
      <c r="O20" s="4">
        <f t="shared" si="10"/>
        <v>-72.089999999999989</v>
      </c>
      <c r="P20" s="9"/>
      <c r="U20" s="9"/>
    </row>
    <row r="21" spans="1:25" x14ac:dyDescent="0.25">
      <c r="A21" s="5">
        <v>195</v>
      </c>
      <c r="B21" s="9"/>
      <c r="C21" s="4">
        <f>A21-$R$14</f>
        <v>-5.9000000000000057</v>
      </c>
      <c r="D21" s="4">
        <f t="shared" si="0"/>
        <v>34.810000000000066</v>
      </c>
      <c r="E21" s="9"/>
      <c r="F21" s="4">
        <f t="shared" si="1"/>
        <v>64.310000000000102</v>
      </c>
      <c r="G21" s="4">
        <f t="shared" si="2"/>
        <v>28.910000000000061</v>
      </c>
      <c r="H21" s="4">
        <f t="shared" si="3"/>
        <v>11.210000000000043</v>
      </c>
      <c r="I21" s="4">
        <f t="shared" si="4"/>
        <v>-12.389999999999979</v>
      </c>
      <c r="J21" s="4">
        <f t="shared" si="5"/>
        <v>11.210000000000043</v>
      </c>
      <c r="K21" s="4">
        <f t="shared" si="6"/>
        <v>-35.99</v>
      </c>
      <c r="L21" s="4">
        <f t="shared" si="7"/>
        <v>-18.289999999999985</v>
      </c>
      <c r="M21" s="4">
        <f t="shared" si="8"/>
        <v>-35.99</v>
      </c>
      <c r="N21" s="4">
        <f t="shared" si="9"/>
        <v>-47.790000000000013</v>
      </c>
      <c r="O21" s="4">
        <f t="shared" si="10"/>
        <v>-24.189999999999991</v>
      </c>
      <c r="P21" s="9"/>
      <c r="U21" s="9"/>
    </row>
    <row r="22" spans="1:25" x14ac:dyDescent="0.25">
      <c r="A22" s="6">
        <v>190</v>
      </c>
      <c r="B22" s="9"/>
      <c r="C22" s="4">
        <f>A22-$R$14</f>
        <v>-10.900000000000006</v>
      </c>
      <c r="D22" s="4">
        <f t="shared" si="0"/>
        <v>118.81000000000013</v>
      </c>
      <c r="E22" s="9"/>
      <c r="F22" s="4">
        <f t="shared" si="1"/>
        <v>53.410000000000089</v>
      </c>
      <c r="G22" s="4">
        <f t="shared" si="2"/>
        <v>20.710000000000072</v>
      </c>
      <c r="H22" s="4">
        <f t="shared" si="3"/>
        <v>-22.889999999999951</v>
      </c>
      <c r="I22" s="4">
        <f t="shared" si="4"/>
        <v>20.710000000000072</v>
      </c>
      <c r="J22" s="4">
        <f t="shared" si="5"/>
        <v>-66.489999999999966</v>
      </c>
      <c r="K22" s="4">
        <f t="shared" si="6"/>
        <v>-33.789999999999957</v>
      </c>
      <c r="L22" s="4">
        <f t="shared" si="7"/>
        <v>-66.489999999999966</v>
      </c>
      <c r="M22" s="4">
        <f t="shared" si="8"/>
        <v>-88.289999999999978</v>
      </c>
      <c r="N22" s="4">
        <f t="shared" si="9"/>
        <v>-44.689999999999962</v>
      </c>
      <c r="O22" s="4">
        <f t="shared" si="10"/>
        <v>-11.989999999999945</v>
      </c>
      <c r="P22" s="9"/>
      <c r="U22" s="9"/>
    </row>
    <row r="23" spans="1:25" x14ac:dyDescent="0.25">
      <c r="A23" s="6">
        <v>196</v>
      </c>
      <c r="B23" s="9"/>
      <c r="C23" s="4">
        <f>A23-$R$14</f>
        <v>-4.9000000000000057</v>
      </c>
      <c r="D23" s="4">
        <f t="shared" si="0"/>
        <v>24.010000000000055</v>
      </c>
      <c r="E23" s="9"/>
      <c r="F23" s="4">
        <f t="shared" si="1"/>
        <v>9.3100000000000378</v>
      </c>
      <c r="G23" s="4">
        <f t="shared" si="2"/>
        <v>-10.289999999999985</v>
      </c>
      <c r="H23" s="4">
        <f t="shared" si="3"/>
        <v>9.3100000000000378</v>
      </c>
      <c r="I23" s="4">
        <f t="shared" si="4"/>
        <v>-29.890000000000008</v>
      </c>
      <c r="J23" s="4">
        <f t="shared" si="5"/>
        <v>-15.189999999999991</v>
      </c>
      <c r="K23" s="4">
        <f t="shared" si="6"/>
        <v>-29.890000000000008</v>
      </c>
      <c r="L23" s="4">
        <f t="shared" si="7"/>
        <v>-39.690000000000019</v>
      </c>
      <c r="M23" s="4">
        <f t="shared" si="8"/>
        <v>-20.089999999999996</v>
      </c>
      <c r="N23" s="4">
        <f t="shared" si="9"/>
        <v>-5.3899999999999784</v>
      </c>
      <c r="O23" s="4">
        <f t="shared" si="10"/>
        <v>4.410000000000033</v>
      </c>
      <c r="P23" s="9"/>
      <c r="U23" s="9"/>
    </row>
    <row r="24" spans="1:25" x14ac:dyDescent="0.25">
      <c r="A24" s="6">
        <v>199</v>
      </c>
      <c r="B24" s="9"/>
      <c r="C24" s="4">
        <f>A24-$R$14</f>
        <v>-1.9000000000000057</v>
      </c>
      <c r="D24" s="4">
        <f t="shared" si="0"/>
        <v>3.6100000000000216</v>
      </c>
      <c r="E24" s="9"/>
      <c r="F24" s="4">
        <f t="shared" si="1"/>
        <v>-3.9900000000000011</v>
      </c>
      <c r="G24" s="4">
        <f t="shared" si="2"/>
        <v>3.6100000000000216</v>
      </c>
      <c r="H24" s="4">
        <f t="shared" si="3"/>
        <v>-11.590000000000025</v>
      </c>
      <c r="I24" s="4">
        <f t="shared" si="4"/>
        <v>-5.8900000000000068</v>
      </c>
      <c r="J24" s="4">
        <f t="shared" si="5"/>
        <v>-11.590000000000025</v>
      </c>
      <c r="K24" s="4">
        <f t="shared" si="6"/>
        <v>-15.390000000000036</v>
      </c>
      <c r="L24" s="4">
        <f t="shared" si="7"/>
        <v>-7.7900000000000125</v>
      </c>
      <c r="M24" s="4">
        <f t="shared" si="8"/>
        <v>-2.0899999999999954</v>
      </c>
      <c r="N24" s="4">
        <f t="shared" si="9"/>
        <v>1.710000000000016</v>
      </c>
      <c r="O24" s="4">
        <f t="shared" si="10"/>
        <v>-13.49000000000003</v>
      </c>
      <c r="P24" s="9"/>
      <c r="U24" s="9"/>
    </row>
    <row r="25" spans="1:25" x14ac:dyDescent="0.25">
      <c r="A25" s="6">
        <v>203</v>
      </c>
      <c r="B25" s="9"/>
      <c r="C25" s="4">
        <f>A25-$R$14</f>
        <v>2.0999999999999943</v>
      </c>
      <c r="D25" s="4">
        <f t="shared" si="0"/>
        <v>4.4099999999999762</v>
      </c>
      <c r="E25" s="9"/>
      <c r="F25" s="4">
        <f t="shared" si="1"/>
        <v>-3.9900000000000011</v>
      </c>
      <c r="G25" s="4">
        <f t="shared" si="2"/>
        <v>12.809999999999953</v>
      </c>
      <c r="H25" s="4">
        <f t="shared" si="3"/>
        <v>6.5099999999999705</v>
      </c>
      <c r="I25" s="4">
        <f t="shared" si="4"/>
        <v>12.809999999999953</v>
      </c>
      <c r="J25" s="4">
        <f t="shared" si="5"/>
        <v>17.009999999999941</v>
      </c>
      <c r="K25" s="4">
        <f t="shared" si="6"/>
        <v>8.6099999999999639</v>
      </c>
      <c r="L25" s="4">
        <f t="shared" si="7"/>
        <v>2.3099999999999818</v>
      </c>
      <c r="M25" s="4">
        <f t="shared" si="8"/>
        <v>-1.8900000000000068</v>
      </c>
      <c r="N25" s="4">
        <f t="shared" si="9"/>
        <v>14.909999999999947</v>
      </c>
      <c r="O25" s="4">
        <f t="shared" si="10"/>
        <v>27.509999999999913</v>
      </c>
      <c r="P25" s="9"/>
      <c r="U25" s="9"/>
    </row>
    <row r="26" spans="1:25" x14ac:dyDescent="0.25">
      <c r="A26" s="6">
        <v>199</v>
      </c>
      <c r="B26" s="9"/>
      <c r="C26" s="4">
        <f>A26-$R$14</f>
        <v>-1.9000000000000057</v>
      </c>
      <c r="D26" s="4">
        <f t="shared" si="0"/>
        <v>3.6100000000000216</v>
      </c>
      <c r="E26" s="9"/>
      <c r="F26" s="4">
        <f t="shared" si="1"/>
        <v>-11.590000000000025</v>
      </c>
      <c r="G26" s="4">
        <f t="shared" si="2"/>
        <v>-5.8900000000000068</v>
      </c>
      <c r="H26" s="4">
        <f t="shared" si="3"/>
        <v>-11.590000000000025</v>
      </c>
      <c r="I26" s="4">
        <f t="shared" si="4"/>
        <v>-15.390000000000036</v>
      </c>
      <c r="J26" s="4">
        <f t="shared" si="5"/>
        <v>-7.7900000000000125</v>
      </c>
      <c r="K26" s="4">
        <f t="shared" si="6"/>
        <v>-2.0899999999999954</v>
      </c>
      <c r="L26" s="4">
        <f t="shared" si="7"/>
        <v>1.710000000000016</v>
      </c>
      <c r="M26" s="4">
        <f t="shared" si="8"/>
        <v>-13.49000000000003</v>
      </c>
      <c r="N26" s="4">
        <f t="shared" si="9"/>
        <v>-24.890000000000065</v>
      </c>
      <c r="O26" s="4">
        <f t="shared" si="10"/>
        <v>-7.7900000000000125</v>
      </c>
      <c r="P26" s="9"/>
      <c r="U26" s="9"/>
    </row>
    <row r="27" spans="1:25" x14ac:dyDescent="0.25">
      <c r="A27" s="6">
        <v>207</v>
      </c>
      <c r="B27" s="9"/>
      <c r="C27" s="4">
        <f>A27-$R$14</f>
        <v>6.0999999999999943</v>
      </c>
      <c r="D27" s="4">
        <f t="shared" si="0"/>
        <v>37.20999999999993</v>
      </c>
      <c r="E27" s="9"/>
      <c r="F27" s="4">
        <f t="shared" si="1"/>
        <v>18.909999999999947</v>
      </c>
      <c r="G27" s="4">
        <f t="shared" si="2"/>
        <v>37.20999999999993</v>
      </c>
      <c r="H27" s="4">
        <f t="shared" si="3"/>
        <v>49.409999999999918</v>
      </c>
      <c r="I27" s="4">
        <f t="shared" si="4"/>
        <v>25.009999999999941</v>
      </c>
      <c r="J27" s="4">
        <f t="shared" si="5"/>
        <v>6.7099999999999591</v>
      </c>
      <c r="K27" s="4">
        <f t="shared" si="6"/>
        <v>-5.4900000000000295</v>
      </c>
      <c r="L27" s="4">
        <f t="shared" si="7"/>
        <v>43.309999999999924</v>
      </c>
      <c r="M27" s="4">
        <f t="shared" si="8"/>
        <v>79.909999999999897</v>
      </c>
      <c r="N27" s="4">
        <f t="shared" si="9"/>
        <v>25.009999999999941</v>
      </c>
      <c r="O27" s="4">
        <f t="shared" si="10"/>
        <v>61.609999999999907</v>
      </c>
      <c r="P27" s="9"/>
      <c r="U27" s="9"/>
    </row>
    <row r="28" spans="1:25" x14ac:dyDescent="0.25">
      <c r="A28" s="6">
        <v>204</v>
      </c>
      <c r="B28" s="9"/>
      <c r="C28" s="4">
        <f>A28-$R$14</f>
        <v>3.0999999999999943</v>
      </c>
      <c r="D28" s="4">
        <f t="shared" si="0"/>
        <v>9.6099999999999639</v>
      </c>
      <c r="E28" s="9"/>
      <c r="F28" s="4">
        <f t="shared" si="1"/>
        <v>18.909999999999947</v>
      </c>
      <c r="G28" s="4">
        <f t="shared" si="2"/>
        <v>25.109999999999935</v>
      </c>
      <c r="H28" s="4">
        <f t="shared" si="3"/>
        <v>12.709999999999958</v>
      </c>
      <c r="I28" s="4">
        <f t="shared" si="4"/>
        <v>3.4099999999999762</v>
      </c>
      <c r="J28" s="4">
        <f t="shared" si="5"/>
        <v>-2.7900000000000125</v>
      </c>
      <c r="K28" s="4">
        <f t="shared" si="6"/>
        <v>22.009999999999941</v>
      </c>
      <c r="L28" s="4">
        <f t="shared" si="7"/>
        <v>40.609999999999907</v>
      </c>
      <c r="M28" s="4">
        <f t="shared" si="8"/>
        <v>12.709999999999958</v>
      </c>
      <c r="N28" s="4">
        <f t="shared" si="9"/>
        <v>31.309999999999924</v>
      </c>
      <c r="O28" s="4">
        <f t="shared" si="10"/>
        <v>34.409999999999918</v>
      </c>
      <c r="P28" s="9"/>
      <c r="U28" s="9"/>
    </row>
    <row r="29" spans="1:25" x14ac:dyDescent="0.25">
      <c r="A29" s="6">
        <v>207</v>
      </c>
      <c r="B29" s="9"/>
      <c r="C29" s="4">
        <f>A29-$R$14</f>
        <v>6.0999999999999943</v>
      </c>
      <c r="D29" s="4">
        <f t="shared" si="0"/>
        <v>37.20999999999993</v>
      </c>
      <c r="E29" s="9"/>
      <c r="F29" s="4">
        <f t="shared" si="1"/>
        <v>49.409999999999918</v>
      </c>
      <c r="G29" s="4">
        <f t="shared" si="2"/>
        <v>25.009999999999941</v>
      </c>
      <c r="H29" s="4">
        <f t="shared" si="3"/>
        <v>6.7099999999999591</v>
      </c>
      <c r="I29" s="4">
        <f t="shared" si="4"/>
        <v>-5.4900000000000295</v>
      </c>
      <c r="J29" s="4">
        <f t="shared" si="5"/>
        <v>43.309999999999924</v>
      </c>
      <c r="K29" s="4">
        <f t="shared" si="6"/>
        <v>79.909999999999897</v>
      </c>
      <c r="L29" s="4">
        <f t="shared" si="7"/>
        <v>25.009999999999941</v>
      </c>
      <c r="M29" s="4">
        <f t="shared" si="8"/>
        <v>61.609999999999907</v>
      </c>
      <c r="N29" s="4">
        <f t="shared" si="9"/>
        <v>67.709999999999908</v>
      </c>
      <c r="O29" s="4">
        <f t="shared" si="10"/>
        <v>79.909999999999897</v>
      </c>
      <c r="P29" s="9"/>
      <c r="U29" s="9"/>
    </row>
    <row r="30" spans="1:25" x14ac:dyDescent="0.25">
      <c r="A30" s="6">
        <v>209</v>
      </c>
      <c r="B30" s="9"/>
      <c r="C30" s="4">
        <f>A30-$R$14</f>
        <v>8.0999999999999943</v>
      </c>
      <c r="D30" s="4">
        <f t="shared" si="0"/>
        <v>65.609999999999914</v>
      </c>
      <c r="E30" s="9"/>
      <c r="F30" s="4">
        <f t="shared" si="1"/>
        <v>33.20999999999993</v>
      </c>
      <c r="G30" s="4">
        <f t="shared" si="2"/>
        <v>8.9099999999999469</v>
      </c>
      <c r="H30" s="4">
        <f t="shared" si="3"/>
        <v>-7.2900000000000409</v>
      </c>
      <c r="I30" s="4">
        <f t="shared" si="4"/>
        <v>57.509999999999913</v>
      </c>
      <c r="J30" s="4">
        <f t="shared" si="5"/>
        <v>106.10999999999989</v>
      </c>
      <c r="K30" s="4">
        <f t="shared" si="6"/>
        <v>33.20999999999993</v>
      </c>
      <c r="L30" s="4">
        <f t="shared" si="7"/>
        <v>81.809999999999903</v>
      </c>
      <c r="M30" s="4">
        <f t="shared" si="8"/>
        <v>89.909999999999897</v>
      </c>
      <c r="N30" s="4">
        <f t="shared" si="9"/>
        <v>106.10999999999989</v>
      </c>
      <c r="O30" s="4">
        <f t="shared" si="10"/>
        <v>73.709999999999908</v>
      </c>
      <c r="P30" s="9"/>
      <c r="U30" s="9"/>
    </row>
    <row r="31" spans="1:25" x14ac:dyDescent="0.25">
      <c r="A31" s="6">
        <v>205</v>
      </c>
      <c r="B31" s="9"/>
      <c r="C31" s="4">
        <f>A31-$R$14</f>
        <v>4.0999999999999943</v>
      </c>
      <c r="D31" s="4">
        <f t="shared" si="0"/>
        <v>16.809999999999953</v>
      </c>
      <c r="E31" s="9"/>
      <c r="F31" s="4">
        <f t="shared" si="1"/>
        <v>4.5099999999999705</v>
      </c>
      <c r="G31" s="4">
        <f t="shared" si="2"/>
        <v>-3.6900000000000182</v>
      </c>
      <c r="H31" s="4">
        <f t="shared" si="3"/>
        <v>29.109999999999935</v>
      </c>
      <c r="I31" s="4">
        <f t="shared" si="4"/>
        <v>53.709999999999901</v>
      </c>
      <c r="J31" s="4">
        <f t="shared" si="5"/>
        <v>16.809999999999953</v>
      </c>
      <c r="K31" s="4">
        <f t="shared" si="6"/>
        <v>41.409999999999918</v>
      </c>
      <c r="L31" s="4">
        <f t="shared" si="7"/>
        <v>45.509999999999913</v>
      </c>
      <c r="M31" s="4">
        <f t="shared" si="8"/>
        <v>53.709999999999901</v>
      </c>
      <c r="N31" s="4">
        <f t="shared" si="9"/>
        <v>37.309999999999924</v>
      </c>
      <c r="O31" s="4">
        <f t="shared" si="10"/>
        <v>29.109999999999935</v>
      </c>
      <c r="P31" s="9"/>
      <c r="U31" s="9"/>
    </row>
    <row r="32" spans="1:25" x14ac:dyDescent="0.25">
      <c r="A32" s="6">
        <v>202</v>
      </c>
      <c r="B32" s="9"/>
      <c r="C32" s="4">
        <f>A32-$R$14</f>
        <v>1.0999999999999943</v>
      </c>
      <c r="D32" s="4">
        <f t="shared" si="0"/>
        <v>1.2099999999999875</v>
      </c>
      <c r="E32" s="9"/>
      <c r="F32" s="4">
        <f t="shared" si="1"/>
        <v>-0.9900000000000011</v>
      </c>
      <c r="G32" s="4">
        <f t="shared" si="2"/>
        <v>7.8099999999999534</v>
      </c>
      <c r="H32" s="4">
        <f t="shared" si="3"/>
        <v>14.409999999999918</v>
      </c>
      <c r="I32" s="4">
        <f t="shared" si="4"/>
        <v>4.5099999999999705</v>
      </c>
      <c r="J32" s="4">
        <f t="shared" si="5"/>
        <v>11.109999999999935</v>
      </c>
      <c r="K32" s="4">
        <f t="shared" si="6"/>
        <v>12.20999999999993</v>
      </c>
      <c r="L32" s="4">
        <f t="shared" si="7"/>
        <v>14.409999999999918</v>
      </c>
      <c r="M32" s="4">
        <f t="shared" si="8"/>
        <v>10.009999999999941</v>
      </c>
      <c r="N32" s="4">
        <f t="shared" si="9"/>
        <v>7.8099999999999534</v>
      </c>
      <c r="O32" s="4">
        <f t="shared" si="10"/>
        <v>7.8099999999999534</v>
      </c>
      <c r="P32" s="9"/>
      <c r="U32" s="9"/>
    </row>
    <row r="33" spans="1:21" x14ac:dyDescent="0.25">
      <c r="A33" s="6">
        <v>200</v>
      </c>
      <c r="B33" s="9"/>
      <c r="C33" s="4">
        <f>A33-$R$14</f>
        <v>-0.90000000000000568</v>
      </c>
      <c r="D33" s="4">
        <f t="shared" si="0"/>
        <v>0.81000000000001027</v>
      </c>
      <c r="E33" s="9"/>
      <c r="F33" s="4">
        <f t="shared" si="1"/>
        <v>-6.3900000000000352</v>
      </c>
      <c r="G33" s="4">
        <f t="shared" si="2"/>
        <v>-11.79000000000007</v>
      </c>
      <c r="H33" s="4">
        <f t="shared" si="3"/>
        <v>-3.6900000000000182</v>
      </c>
      <c r="I33" s="4">
        <f t="shared" si="4"/>
        <v>-9.0900000000000531</v>
      </c>
      <c r="J33" s="4">
        <f t="shared" si="5"/>
        <v>-9.9900000000000588</v>
      </c>
      <c r="K33" s="4">
        <f t="shared" si="6"/>
        <v>-11.79000000000007</v>
      </c>
      <c r="L33" s="4">
        <f t="shared" si="7"/>
        <v>-8.1900000000000475</v>
      </c>
      <c r="M33" s="4">
        <f t="shared" si="8"/>
        <v>-6.3900000000000352</v>
      </c>
      <c r="N33" s="4">
        <f t="shared" si="9"/>
        <v>-6.3900000000000352</v>
      </c>
      <c r="O33" s="4">
        <f t="shared" si="10"/>
        <v>-7.2900000000000409</v>
      </c>
      <c r="P33" s="9"/>
      <c r="U33" s="9"/>
    </row>
    <row r="34" spans="1:21" x14ac:dyDescent="0.25">
      <c r="A34" s="6">
        <v>208</v>
      </c>
      <c r="B34" s="9"/>
      <c r="C34" s="4">
        <f>A34-$R$14</f>
        <v>7.0999999999999943</v>
      </c>
      <c r="D34" s="4">
        <f t="shared" si="0"/>
        <v>50.409999999999918</v>
      </c>
      <c r="E34" s="9"/>
      <c r="F34" s="4">
        <f t="shared" si="1"/>
        <v>93.009999999999891</v>
      </c>
      <c r="G34" s="4">
        <f t="shared" si="2"/>
        <v>29.109999999999935</v>
      </c>
      <c r="H34" s="4">
        <f t="shared" si="3"/>
        <v>71.709999999999908</v>
      </c>
      <c r="I34" s="4">
        <f t="shared" si="4"/>
        <v>78.809999999999903</v>
      </c>
      <c r="J34" s="4">
        <f t="shared" si="5"/>
        <v>93.009999999999891</v>
      </c>
      <c r="K34" s="4">
        <f t="shared" si="6"/>
        <v>64.609999999999914</v>
      </c>
      <c r="L34" s="4">
        <f t="shared" si="7"/>
        <v>50.409999999999918</v>
      </c>
      <c r="M34" s="4">
        <f t="shared" si="8"/>
        <v>50.409999999999918</v>
      </c>
      <c r="N34" s="4">
        <f t="shared" si="9"/>
        <v>57.509999999999913</v>
      </c>
      <c r="O34" s="4">
        <f t="shared" si="10"/>
        <v>57.509999999999913</v>
      </c>
      <c r="P34" s="9"/>
      <c r="U34" s="9"/>
    </row>
    <row r="35" spans="1:21" x14ac:dyDescent="0.25">
      <c r="A35" s="6">
        <v>214</v>
      </c>
      <c r="B35" s="9"/>
      <c r="C35" s="4">
        <f>A35-$R$14</f>
        <v>13.099999999999994</v>
      </c>
      <c r="D35" s="4">
        <f t="shared" si="0"/>
        <v>171.60999999999984</v>
      </c>
      <c r="E35" s="9"/>
      <c r="F35" s="4">
        <f t="shared" si="1"/>
        <v>53.709999999999901</v>
      </c>
      <c r="G35" s="4">
        <f t="shared" si="2"/>
        <v>132.30999999999986</v>
      </c>
      <c r="H35" s="4">
        <f t="shared" si="3"/>
        <v>145.40999999999985</v>
      </c>
      <c r="I35" s="4">
        <f t="shared" si="4"/>
        <v>171.60999999999984</v>
      </c>
      <c r="J35" s="4">
        <f t="shared" si="5"/>
        <v>119.20999999999988</v>
      </c>
      <c r="K35" s="4">
        <f t="shared" si="6"/>
        <v>93.009999999999891</v>
      </c>
      <c r="L35" s="4">
        <f t="shared" si="7"/>
        <v>93.009999999999891</v>
      </c>
      <c r="M35" s="4">
        <f t="shared" si="8"/>
        <v>106.10999999999989</v>
      </c>
      <c r="N35" s="4">
        <f t="shared" si="9"/>
        <v>106.10999999999989</v>
      </c>
      <c r="O35" s="4">
        <f t="shared" si="10"/>
        <v>66.809999999999903</v>
      </c>
      <c r="P35" s="9"/>
      <c r="U35" s="9"/>
    </row>
    <row r="36" spans="1:21" x14ac:dyDescent="0.25">
      <c r="A36" s="6">
        <v>205</v>
      </c>
      <c r="B36" s="9"/>
      <c r="C36" s="4">
        <f>A36-$R$14</f>
        <v>4.0999999999999943</v>
      </c>
      <c r="D36" s="4">
        <f t="shared" si="0"/>
        <v>16.809999999999953</v>
      </c>
      <c r="E36" s="9"/>
      <c r="F36" s="4">
        <f t="shared" si="1"/>
        <v>41.409999999999918</v>
      </c>
      <c r="G36" s="4">
        <f t="shared" si="2"/>
        <v>45.509999999999913</v>
      </c>
      <c r="H36" s="4">
        <f t="shared" si="3"/>
        <v>53.709999999999901</v>
      </c>
      <c r="I36" s="4">
        <f t="shared" si="4"/>
        <v>37.309999999999924</v>
      </c>
      <c r="J36" s="4">
        <f t="shared" si="5"/>
        <v>29.109999999999935</v>
      </c>
      <c r="K36" s="4">
        <f t="shared" si="6"/>
        <v>29.109999999999935</v>
      </c>
      <c r="L36" s="4">
        <f t="shared" si="7"/>
        <v>33.20999999999993</v>
      </c>
      <c r="M36" s="4">
        <f t="shared" si="8"/>
        <v>33.20999999999993</v>
      </c>
      <c r="N36" s="4">
        <f t="shared" si="9"/>
        <v>20.909999999999947</v>
      </c>
      <c r="O36" s="4">
        <f t="shared" si="10"/>
        <v>-3.6900000000000182</v>
      </c>
      <c r="P36" s="9"/>
      <c r="U36" s="9"/>
    </row>
    <row r="37" spans="1:21" x14ac:dyDescent="0.25">
      <c r="A37" s="6">
        <v>211</v>
      </c>
      <c r="B37" s="9"/>
      <c r="C37" s="4">
        <f>A37-$R$14</f>
        <v>10.099999999999994</v>
      </c>
      <c r="D37" s="4">
        <f t="shared" si="0"/>
        <v>102.00999999999989</v>
      </c>
      <c r="E37" s="9"/>
      <c r="F37" s="4">
        <f t="shared" si="1"/>
        <v>112.10999999999989</v>
      </c>
      <c r="G37" s="4">
        <f t="shared" si="2"/>
        <v>132.30999999999986</v>
      </c>
      <c r="H37" s="4">
        <f t="shared" si="3"/>
        <v>91.909999999999897</v>
      </c>
      <c r="I37" s="4">
        <f t="shared" si="4"/>
        <v>71.709999999999908</v>
      </c>
      <c r="J37" s="4">
        <f t="shared" si="5"/>
        <v>71.709999999999908</v>
      </c>
      <c r="K37" s="4">
        <f t="shared" si="6"/>
        <v>81.809999999999903</v>
      </c>
      <c r="L37" s="4">
        <f t="shared" si="7"/>
        <v>81.809999999999903</v>
      </c>
      <c r="M37" s="4">
        <f t="shared" si="8"/>
        <v>51.509999999999913</v>
      </c>
      <c r="N37" s="4">
        <f t="shared" si="9"/>
        <v>-9.0900000000000531</v>
      </c>
      <c r="O37" s="4">
        <f t="shared" si="10"/>
        <v>21.20999999999993</v>
      </c>
      <c r="P37" s="9"/>
      <c r="U37" s="9"/>
    </row>
    <row r="38" spans="1:21" x14ac:dyDescent="0.25">
      <c r="A38" s="6">
        <v>212</v>
      </c>
      <c r="B38" s="9"/>
      <c r="C38" s="4">
        <f>A38-$R$14</f>
        <v>11.099999999999994</v>
      </c>
      <c r="D38" s="4">
        <f t="shared" si="0"/>
        <v>123.20999999999988</v>
      </c>
      <c r="E38" s="9"/>
      <c r="F38" s="4">
        <f t="shared" si="1"/>
        <v>145.40999999999985</v>
      </c>
      <c r="G38" s="4">
        <f t="shared" si="2"/>
        <v>101.00999999999989</v>
      </c>
      <c r="H38" s="4">
        <f t="shared" si="3"/>
        <v>78.809999999999903</v>
      </c>
      <c r="I38" s="4">
        <f t="shared" si="4"/>
        <v>78.809999999999903</v>
      </c>
      <c r="J38" s="4">
        <f t="shared" si="5"/>
        <v>89.909999999999897</v>
      </c>
      <c r="K38" s="4">
        <f t="shared" si="6"/>
        <v>89.909999999999897</v>
      </c>
      <c r="L38" s="4">
        <f t="shared" si="7"/>
        <v>56.609999999999907</v>
      </c>
      <c r="M38" s="4">
        <f t="shared" si="8"/>
        <v>-9.9900000000000588</v>
      </c>
      <c r="N38" s="4">
        <f t="shared" si="9"/>
        <v>23.309999999999924</v>
      </c>
      <c r="O38" s="4">
        <f t="shared" si="10"/>
        <v>12.20999999999993</v>
      </c>
      <c r="P38" s="9"/>
      <c r="U38" s="9"/>
    </row>
    <row r="39" spans="1:21" x14ac:dyDescent="0.25">
      <c r="A39" s="6">
        <v>214</v>
      </c>
      <c r="B39" s="9"/>
      <c r="C39" s="4">
        <f>A39-$R$14</f>
        <v>13.099999999999994</v>
      </c>
      <c r="D39" s="4">
        <f t="shared" si="0"/>
        <v>171.60999999999984</v>
      </c>
      <c r="E39" s="9"/>
      <c r="F39" s="4">
        <f t="shared" si="1"/>
        <v>119.20999999999988</v>
      </c>
      <c r="G39" s="4">
        <f t="shared" si="2"/>
        <v>93.009999999999891</v>
      </c>
      <c r="H39" s="4">
        <f t="shared" si="3"/>
        <v>93.009999999999891</v>
      </c>
      <c r="I39" s="4">
        <f t="shared" si="4"/>
        <v>106.10999999999989</v>
      </c>
      <c r="J39" s="4">
        <f t="shared" si="5"/>
        <v>106.10999999999989</v>
      </c>
      <c r="K39" s="4">
        <f t="shared" si="6"/>
        <v>66.809999999999903</v>
      </c>
      <c r="L39" s="4">
        <f t="shared" si="7"/>
        <v>-11.79000000000007</v>
      </c>
      <c r="M39" s="4">
        <f t="shared" si="8"/>
        <v>27.509999999999913</v>
      </c>
      <c r="N39" s="4">
        <f t="shared" si="9"/>
        <v>14.409999999999918</v>
      </c>
      <c r="O39" s="4">
        <f t="shared" si="10"/>
        <v>-77.290000000000035</v>
      </c>
      <c r="P39" s="9"/>
      <c r="U39" s="9"/>
    </row>
    <row r="40" spans="1:21" x14ac:dyDescent="0.25">
      <c r="A40" s="6">
        <v>210</v>
      </c>
      <c r="B40" s="9"/>
      <c r="C40" s="4">
        <f>A40-$R$14</f>
        <v>9.0999999999999943</v>
      </c>
      <c r="D40" s="4">
        <f t="shared" si="0"/>
        <v>82.809999999999903</v>
      </c>
      <c r="E40" s="9"/>
      <c r="F40" s="4">
        <f t="shared" si="1"/>
        <v>64.609999999999914</v>
      </c>
      <c r="G40" s="4">
        <f t="shared" si="2"/>
        <v>64.609999999999914</v>
      </c>
      <c r="H40" s="4">
        <f t="shared" si="3"/>
        <v>73.709999999999908</v>
      </c>
      <c r="I40" s="4">
        <f t="shared" si="4"/>
        <v>73.709999999999908</v>
      </c>
      <c r="J40" s="4">
        <f t="shared" si="5"/>
        <v>46.409999999999918</v>
      </c>
      <c r="K40" s="4">
        <f t="shared" si="6"/>
        <v>-8.1900000000000475</v>
      </c>
      <c r="L40" s="4">
        <f t="shared" si="7"/>
        <v>19.109999999999935</v>
      </c>
      <c r="M40" s="4">
        <f t="shared" si="8"/>
        <v>10.009999999999941</v>
      </c>
      <c r="N40" s="4">
        <f t="shared" si="9"/>
        <v>-53.690000000000019</v>
      </c>
      <c r="O40" s="4">
        <f t="shared" si="10"/>
        <v>-44.590000000000025</v>
      </c>
      <c r="P40" s="9"/>
      <c r="U40" s="9"/>
    </row>
    <row r="41" spans="1:21" x14ac:dyDescent="0.25">
      <c r="A41" s="7">
        <v>208</v>
      </c>
      <c r="B41" s="9"/>
      <c r="C41" s="4">
        <f>A41-$R$14</f>
        <v>7.0999999999999943</v>
      </c>
      <c r="D41" s="4">
        <f t="shared" si="0"/>
        <v>50.409999999999918</v>
      </c>
      <c r="E41" s="9"/>
      <c r="F41" s="4">
        <f t="shared" si="1"/>
        <v>50.409999999999918</v>
      </c>
      <c r="G41" s="4">
        <f t="shared" si="2"/>
        <v>57.509999999999913</v>
      </c>
      <c r="H41" s="4">
        <f t="shared" si="3"/>
        <v>57.509999999999913</v>
      </c>
      <c r="I41" s="4">
        <f t="shared" si="4"/>
        <v>36.20999999999993</v>
      </c>
      <c r="J41" s="4">
        <f t="shared" si="5"/>
        <v>-6.3900000000000352</v>
      </c>
      <c r="K41" s="4">
        <f t="shared" si="6"/>
        <v>14.909999999999947</v>
      </c>
      <c r="L41" s="4">
        <f t="shared" si="7"/>
        <v>7.8099999999999534</v>
      </c>
      <c r="M41" s="4">
        <f t="shared" si="8"/>
        <v>-41.890000000000008</v>
      </c>
      <c r="N41" s="4">
        <f t="shared" si="9"/>
        <v>-34.790000000000013</v>
      </c>
      <c r="O41" s="4">
        <f t="shared" si="10"/>
        <v>14.909999999999947</v>
      </c>
      <c r="P41" s="9"/>
      <c r="U41" s="9"/>
    </row>
    <row r="42" spans="1:21" x14ac:dyDescent="0.25">
      <c r="A42" s="6">
        <v>208</v>
      </c>
      <c r="B42" s="9"/>
      <c r="C42" s="4">
        <f>A42-$R$14</f>
        <v>7.0999999999999943</v>
      </c>
      <c r="D42" s="4">
        <f t="shared" si="0"/>
        <v>50.409999999999918</v>
      </c>
      <c r="E42" s="9"/>
      <c r="F42" s="4">
        <f t="shared" si="1"/>
        <v>57.509999999999913</v>
      </c>
      <c r="G42" s="4">
        <f t="shared" si="2"/>
        <v>57.509999999999913</v>
      </c>
      <c r="H42" s="4">
        <f t="shared" si="3"/>
        <v>36.20999999999993</v>
      </c>
      <c r="I42" s="4">
        <f t="shared" si="4"/>
        <v>-6.3900000000000352</v>
      </c>
      <c r="J42" s="4">
        <f t="shared" si="5"/>
        <v>14.909999999999947</v>
      </c>
      <c r="K42" s="4">
        <f t="shared" si="6"/>
        <v>7.8099999999999534</v>
      </c>
      <c r="L42" s="4">
        <f t="shared" si="7"/>
        <v>-41.890000000000008</v>
      </c>
      <c r="M42" s="4">
        <f t="shared" si="8"/>
        <v>-34.790000000000013</v>
      </c>
      <c r="N42" s="4">
        <f t="shared" si="9"/>
        <v>14.909999999999947</v>
      </c>
      <c r="O42" s="4">
        <f t="shared" si="10"/>
        <v>-34.790000000000013</v>
      </c>
      <c r="P42" s="9"/>
      <c r="U42" s="9"/>
    </row>
    <row r="43" spans="1:21" x14ac:dyDescent="0.25">
      <c r="A43" s="6">
        <v>209</v>
      </c>
      <c r="B43" s="9"/>
      <c r="C43" s="4">
        <f>A43-$R$14</f>
        <v>8.0999999999999943</v>
      </c>
      <c r="D43" s="4">
        <f t="shared" si="0"/>
        <v>65.609999999999914</v>
      </c>
      <c r="E43" s="9"/>
      <c r="F43" s="4">
        <f t="shared" si="1"/>
        <v>65.609999999999914</v>
      </c>
      <c r="G43" s="4">
        <f t="shared" si="2"/>
        <v>41.309999999999924</v>
      </c>
      <c r="H43" s="4">
        <f t="shared" si="3"/>
        <v>-7.2900000000000409</v>
      </c>
      <c r="I43" s="4">
        <f t="shared" si="4"/>
        <v>17.009999999999941</v>
      </c>
      <c r="J43" s="4">
        <f t="shared" si="5"/>
        <v>8.9099999999999469</v>
      </c>
      <c r="K43" s="4">
        <f t="shared" si="6"/>
        <v>-47.790000000000013</v>
      </c>
      <c r="L43" s="4">
        <f t="shared" si="7"/>
        <v>-39.690000000000019</v>
      </c>
      <c r="M43" s="4">
        <f t="shared" si="8"/>
        <v>17.009999999999941</v>
      </c>
      <c r="N43" s="4">
        <f t="shared" si="9"/>
        <v>-39.690000000000019</v>
      </c>
      <c r="O43" s="4">
        <f t="shared" si="10"/>
        <v>-31.590000000000025</v>
      </c>
      <c r="P43" s="9"/>
      <c r="U43" s="9"/>
    </row>
    <row r="44" spans="1:21" x14ac:dyDescent="0.25">
      <c r="A44" s="6">
        <v>209</v>
      </c>
      <c r="B44" s="9"/>
      <c r="C44" s="4">
        <f>A44-$R$14</f>
        <v>8.0999999999999943</v>
      </c>
      <c r="D44" s="4">
        <f t="shared" si="0"/>
        <v>65.609999999999914</v>
      </c>
      <c r="E44" s="9"/>
      <c r="F44" s="4">
        <f t="shared" si="1"/>
        <v>41.309999999999924</v>
      </c>
      <c r="G44" s="4">
        <f t="shared" si="2"/>
        <v>-7.2900000000000409</v>
      </c>
      <c r="H44" s="4">
        <f t="shared" si="3"/>
        <v>17.009999999999941</v>
      </c>
      <c r="I44" s="4">
        <f t="shared" si="4"/>
        <v>8.9099999999999469</v>
      </c>
      <c r="J44" s="4">
        <f t="shared" si="5"/>
        <v>-47.790000000000013</v>
      </c>
      <c r="K44" s="4">
        <f t="shared" si="6"/>
        <v>-39.690000000000019</v>
      </c>
      <c r="L44" s="4">
        <f t="shared" si="7"/>
        <v>17.009999999999941</v>
      </c>
      <c r="M44" s="4">
        <f t="shared" si="8"/>
        <v>-39.690000000000019</v>
      </c>
      <c r="N44" s="4">
        <f t="shared" si="9"/>
        <v>-31.590000000000025</v>
      </c>
      <c r="O44" s="4">
        <f t="shared" si="10"/>
        <v>-31.590000000000025</v>
      </c>
      <c r="P44" s="9"/>
      <c r="U44" s="9"/>
    </row>
    <row r="45" spans="1:21" x14ac:dyDescent="0.25">
      <c r="A45" s="6">
        <v>206</v>
      </c>
      <c r="B45" s="9"/>
      <c r="C45" s="4">
        <f>A45-$R$14</f>
        <v>5.0999999999999943</v>
      </c>
      <c r="D45" s="4">
        <f t="shared" si="0"/>
        <v>26.009999999999941</v>
      </c>
      <c r="E45" s="9"/>
      <c r="F45" s="4">
        <f t="shared" si="1"/>
        <v>-4.5900000000000238</v>
      </c>
      <c r="G45" s="4">
        <f t="shared" si="2"/>
        <v>10.709999999999958</v>
      </c>
      <c r="H45" s="4">
        <f t="shared" si="3"/>
        <v>5.6099999999999648</v>
      </c>
      <c r="I45" s="4">
        <f t="shared" si="4"/>
        <v>-30.089999999999996</v>
      </c>
      <c r="J45" s="4">
        <f t="shared" si="5"/>
        <v>-24.990000000000002</v>
      </c>
      <c r="K45" s="4">
        <f t="shared" si="6"/>
        <v>10.709999999999958</v>
      </c>
      <c r="L45" s="4">
        <f t="shared" si="7"/>
        <v>-24.990000000000002</v>
      </c>
      <c r="M45" s="4">
        <f t="shared" si="8"/>
        <v>-19.890000000000008</v>
      </c>
      <c r="N45" s="4">
        <f t="shared" si="9"/>
        <v>-19.890000000000008</v>
      </c>
      <c r="O45" s="4">
        <f t="shared" si="10"/>
        <v>10.709999999999958</v>
      </c>
      <c r="P45" s="9"/>
      <c r="U45" s="9"/>
    </row>
    <row r="46" spans="1:21" x14ac:dyDescent="0.25">
      <c r="A46" s="6">
        <v>200</v>
      </c>
      <c r="B46" s="9"/>
      <c r="C46" s="4">
        <f>A46-$R$14</f>
        <v>-0.90000000000000568</v>
      </c>
      <c r="D46" s="4">
        <f t="shared" si="0"/>
        <v>0.81000000000001027</v>
      </c>
      <c r="E46" s="9"/>
      <c r="F46" s="4">
        <f t="shared" si="1"/>
        <v>-1.8900000000000068</v>
      </c>
      <c r="G46" s="4">
        <f t="shared" si="2"/>
        <v>-0.9900000000000011</v>
      </c>
      <c r="H46" s="4">
        <f t="shared" si="3"/>
        <v>5.3100000000000387</v>
      </c>
      <c r="I46" s="4">
        <f t="shared" si="4"/>
        <v>4.410000000000033</v>
      </c>
      <c r="J46" s="4">
        <f t="shared" si="5"/>
        <v>-1.8900000000000068</v>
      </c>
      <c r="K46" s="4">
        <f t="shared" si="6"/>
        <v>4.410000000000033</v>
      </c>
      <c r="L46" s="4">
        <f t="shared" si="7"/>
        <v>3.5100000000000273</v>
      </c>
      <c r="M46" s="4">
        <f t="shared" si="8"/>
        <v>3.5100000000000273</v>
      </c>
      <c r="N46" s="4">
        <f t="shared" si="9"/>
        <v>-1.8900000000000068</v>
      </c>
      <c r="O46" s="4">
        <f t="shared" si="10"/>
        <v>-3.6900000000000182</v>
      </c>
      <c r="P46" s="9"/>
      <c r="U46" s="9"/>
    </row>
    <row r="47" spans="1:21" x14ac:dyDescent="0.25">
      <c r="A47" s="6">
        <v>203</v>
      </c>
      <c r="B47" s="9"/>
      <c r="C47" s="4">
        <f>A47-$R$14</f>
        <v>2.0999999999999943</v>
      </c>
      <c r="D47" s="4">
        <f t="shared" si="0"/>
        <v>4.4099999999999762</v>
      </c>
      <c r="E47" s="9"/>
      <c r="F47" s="4">
        <f t="shared" si="1"/>
        <v>2.3099999999999818</v>
      </c>
      <c r="G47" s="4">
        <f t="shared" si="2"/>
        <v>-12.389999999999979</v>
      </c>
      <c r="H47" s="4">
        <f t="shared" si="3"/>
        <v>-10.289999999999985</v>
      </c>
      <c r="I47" s="4">
        <f t="shared" si="4"/>
        <v>4.4099999999999762</v>
      </c>
      <c r="J47" s="4">
        <f t="shared" si="5"/>
        <v>-10.289999999999985</v>
      </c>
      <c r="K47" s="4">
        <f t="shared" si="6"/>
        <v>-8.1899999999999906</v>
      </c>
      <c r="L47" s="4">
        <f t="shared" si="7"/>
        <v>-8.1899999999999906</v>
      </c>
      <c r="M47" s="4">
        <f t="shared" si="8"/>
        <v>4.4099999999999762</v>
      </c>
      <c r="N47" s="4">
        <f t="shared" si="9"/>
        <v>8.6099999999999639</v>
      </c>
      <c r="O47" s="4">
        <f t="shared" si="10"/>
        <v>-14.489999999999974</v>
      </c>
      <c r="P47" s="9"/>
      <c r="U47" s="9"/>
    </row>
    <row r="48" spans="1:21" x14ac:dyDescent="0.25">
      <c r="A48" s="6">
        <v>202</v>
      </c>
      <c r="B48" s="9"/>
      <c r="C48" s="4">
        <f>A48-$R$14</f>
        <v>1.0999999999999943</v>
      </c>
      <c r="D48" s="4">
        <f t="shared" si="0"/>
        <v>1.2099999999999875</v>
      </c>
      <c r="E48" s="9"/>
      <c r="F48" s="4">
        <f t="shared" si="1"/>
        <v>-6.4899999999999727</v>
      </c>
      <c r="G48" s="4">
        <f t="shared" si="2"/>
        <v>-5.3899999999999784</v>
      </c>
      <c r="H48" s="4">
        <f t="shared" si="3"/>
        <v>2.3099999999999818</v>
      </c>
      <c r="I48" s="4">
        <f t="shared" si="4"/>
        <v>-5.3899999999999784</v>
      </c>
      <c r="J48" s="4">
        <f t="shared" si="5"/>
        <v>-4.289999999999984</v>
      </c>
      <c r="K48" s="4">
        <f t="shared" si="6"/>
        <v>-4.289999999999984</v>
      </c>
      <c r="L48" s="4">
        <f t="shared" si="7"/>
        <v>2.3099999999999818</v>
      </c>
      <c r="M48" s="4">
        <f t="shared" si="8"/>
        <v>4.5099999999999705</v>
      </c>
      <c r="N48" s="4">
        <f t="shared" si="9"/>
        <v>-7.589999999999967</v>
      </c>
      <c r="O48" s="4">
        <f t="shared" si="10"/>
        <v>-2.0899999999999954</v>
      </c>
      <c r="P48" s="9"/>
      <c r="U48" s="9"/>
    </row>
    <row r="49" spans="1:21" x14ac:dyDescent="0.25">
      <c r="A49" s="6">
        <v>195</v>
      </c>
      <c r="B49" s="9"/>
      <c r="C49" s="4">
        <f>A49-$R$14</f>
        <v>-5.9000000000000057</v>
      </c>
      <c r="D49" s="4">
        <f t="shared" si="0"/>
        <v>34.810000000000066</v>
      </c>
      <c r="E49" s="9"/>
      <c r="F49" s="4">
        <f t="shared" si="1"/>
        <v>28.910000000000061</v>
      </c>
      <c r="G49" s="4">
        <f t="shared" si="2"/>
        <v>-12.389999999999979</v>
      </c>
      <c r="H49" s="4">
        <f t="shared" si="3"/>
        <v>28.910000000000061</v>
      </c>
      <c r="I49" s="4">
        <f t="shared" si="4"/>
        <v>23.010000000000055</v>
      </c>
      <c r="J49" s="4">
        <f t="shared" si="5"/>
        <v>23.010000000000055</v>
      </c>
      <c r="K49" s="4">
        <f t="shared" si="6"/>
        <v>-12.389999999999979</v>
      </c>
      <c r="L49" s="4">
        <f t="shared" si="7"/>
        <v>-24.189999999999991</v>
      </c>
      <c r="M49" s="4">
        <f t="shared" si="8"/>
        <v>40.710000000000072</v>
      </c>
      <c r="N49" s="4">
        <f t="shared" si="9"/>
        <v>11.210000000000043</v>
      </c>
      <c r="O49" s="4">
        <f t="shared" si="10"/>
        <v>-0.589999999999967</v>
      </c>
      <c r="P49" s="9"/>
      <c r="U49" s="9"/>
    </row>
    <row r="50" spans="1:21" x14ac:dyDescent="0.25">
      <c r="A50" s="6">
        <v>196</v>
      </c>
      <c r="B50" s="9"/>
      <c r="C50" s="4">
        <f>A50-$R$14</f>
        <v>-4.9000000000000057</v>
      </c>
      <c r="D50" s="4">
        <f t="shared" si="0"/>
        <v>24.010000000000055</v>
      </c>
      <c r="E50" s="9"/>
      <c r="F50" s="4">
        <f t="shared" si="1"/>
        <v>-10.289999999999985</v>
      </c>
      <c r="G50" s="4">
        <f t="shared" si="2"/>
        <v>24.010000000000055</v>
      </c>
      <c r="H50" s="4">
        <f t="shared" si="3"/>
        <v>19.110000000000049</v>
      </c>
      <c r="I50" s="4">
        <f t="shared" si="4"/>
        <v>19.110000000000049</v>
      </c>
      <c r="J50" s="4">
        <f t="shared" si="5"/>
        <v>-10.289999999999985</v>
      </c>
      <c r="K50" s="4">
        <f t="shared" si="6"/>
        <v>-20.089999999999996</v>
      </c>
      <c r="L50" s="4">
        <f t="shared" si="7"/>
        <v>33.810000000000066</v>
      </c>
      <c r="M50" s="4">
        <f t="shared" si="8"/>
        <v>9.3100000000000378</v>
      </c>
      <c r="N50" s="4">
        <f t="shared" si="9"/>
        <v>-0.48999999999997274</v>
      </c>
      <c r="O50" s="4">
        <f t="shared" si="10"/>
        <v>14.210000000000043</v>
      </c>
      <c r="P50" s="9"/>
      <c r="U50" s="9"/>
    </row>
    <row r="51" spans="1:21" x14ac:dyDescent="0.25">
      <c r="A51" s="6">
        <v>203</v>
      </c>
      <c r="B51" s="9"/>
      <c r="C51" s="4">
        <f>A51-$R$14</f>
        <v>2.0999999999999943</v>
      </c>
      <c r="D51" s="4">
        <f t="shared" si="0"/>
        <v>4.4099999999999762</v>
      </c>
      <c r="E51" s="9"/>
      <c r="F51" s="4">
        <f t="shared" si="1"/>
        <v>-10.289999999999985</v>
      </c>
      <c r="G51" s="4">
        <f t="shared" si="2"/>
        <v>-8.1899999999999906</v>
      </c>
      <c r="H51" s="4">
        <f t="shared" si="3"/>
        <v>-8.1899999999999906</v>
      </c>
      <c r="I51" s="4">
        <f t="shared" si="4"/>
        <v>4.4099999999999762</v>
      </c>
      <c r="J51" s="4">
        <f t="shared" si="5"/>
        <v>8.6099999999999639</v>
      </c>
      <c r="K51" s="4">
        <f t="shared" si="6"/>
        <v>-14.489999999999974</v>
      </c>
      <c r="L51" s="4">
        <f t="shared" si="7"/>
        <v>-3.9900000000000011</v>
      </c>
      <c r="M51" s="4">
        <f t="shared" si="8"/>
        <v>0.2099999999999875</v>
      </c>
      <c r="N51" s="4">
        <f t="shared" si="9"/>
        <v>-6.0899999999999954</v>
      </c>
      <c r="O51" s="4">
        <f t="shared" si="10"/>
        <v>2.3099999999999818</v>
      </c>
      <c r="P51" s="9"/>
      <c r="U51" s="9"/>
    </row>
    <row r="52" spans="1:21" x14ac:dyDescent="0.25">
      <c r="A52" s="6">
        <v>196</v>
      </c>
      <c r="B52" s="9"/>
      <c r="C52" s="4">
        <f>A52-$R$14</f>
        <v>-4.9000000000000057</v>
      </c>
      <c r="D52" s="4">
        <f t="shared" si="0"/>
        <v>24.010000000000055</v>
      </c>
      <c r="E52" s="9"/>
      <c r="F52" s="4">
        <f t="shared" si="1"/>
        <v>19.110000000000049</v>
      </c>
      <c r="G52" s="4">
        <f t="shared" si="2"/>
        <v>19.110000000000049</v>
      </c>
      <c r="H52" s="4">
        <f t="shared" si="3"/>
        <v>-10.289999999999985</v>
      </c>
      <c r="I52" s="4">
        <f t="shared" si="4"/>
        <v>-20.089999999999996</v>
      </c>
      <c r="J52" s="4">
        <f t="shared" si="5"/>
        <v>33.810000000000066</v>
      </c>
      <c r="K52" s="4">
        <f t="shared" si="6"/>
        <v>9.3100000000000378</v>
      </c>
      <c r="L52" s="4">
        <f t="shared" si="7"/>
        <v>-0.48999999999997274</v>
      </c>
      <c r="M52" s="4">
        <f t="shared" si="8"/>
        <v>14.210000000000043</v>
      </c>
      <c r="N52" s="4">
        <f t="shared" si="9"/>
        <v>-5.3899999999999784</v>
      </c>
      <c r="O52" s="4">
        <f t="shared" si="10"/>
        <v>-34.790000000000013</v>
      </c>
      <c r="P52" s="9"/>
      <c r="U52" s="9"/>
    </row>
    <row r="53" spans="1:21" x14ac:dyDescent="0.25">
      <c r="A53" s="6">
        <v>197</v>
      </c>
      <c r="B53" s="9"/>
      <c r="C53" s="4">
        <f>A53-$R$14</f>
        <v>-3.9000000000000057</v>
      </c>
      <c r="D53" s="4">
        <f t="shared" si="0"/>
        <v>15.210000000000043</v>
      </c>
      <c r="E53" s="9"/>
      <c r="F53" s="4">
        <f t="shared" si="1"/>
        <v>15.210000000000043</v>
      </c>
      <c r="G53" s="4">
        <f t="shared" si="2"/>
        <v>-8.1899999999999906</v>
      </c>
      <c r="H53" s="4">
        <f t="shared" si="3"/>
        <v>-15.990000000000002</v>
      </c>
      <c r="I53" s="4">
        <f t="shared" si="4"/>
        <v>26.910000000000061</v>
      </c>
      <c r="J53" s="4">
        <f t="shared" si="5"/>
        <v>7.410000000000033</v>
      </c>
      <c r="K53" s="4">
        <f t="shared" si="6"/>
        <v>-0.38999999999997842</v>
      </c>
      <c r="L53" s="4">
        <f t="shared" si="7"/>
        <v>11.310000000000038</v>
      </c>
      <c r="M53" s="4">
        <f t="shared" si="8"/>
        <v>-4.289999999999984</v>
      </c>
      <c r="N53" s="4">
        <f t="shared" si="9"/>
        <v>-27.690000000000019</v>
      </c>
      <c r="O53" s="4">
        <f t="shared" si="10"/>
        <v>-31.590000000000025</v>
      </c>
      <c r="P53" s="9"/>
      <c r="U53" s="9"/>
    </row>
    <row r="54" spans="1:21" x14ac:dyDescent="0.25">
      <c r="A54" s="6">
        <v>197</v>
      </c>
      <c r="B54" s="9"/>
      <c r="C54" s="4">
        <f>A54-$R$14</f>
        <v>-3.9000000000000057</v>
      </c>
      <c r="D54" s="4">
        <f t="shared" si="0"/>
        <v>15.210000000000043</v>
      </c>
      <c r="E54" s="9"/>
      <c r="F54" s="4">
        <f t="shared" si="1"/>
        <v>-8.1899999999999906</v>
      </c>
      <c r="G54" s="4">
        <f t="shared" si="2"/>
        <v>-15.990000000000002</v>
      </c>
      <c r="H54" s="4">
        <f t="shared" si="3"/>
        <v>26.910000000000061</v>
      </c>
      <c r="I54" s="4">
        <f t="shared" si="4"/>
        <v>7.410000000000033</v>
      </c>
      <c r="J54" s="4">
        <f t="shared" si="5"/>
        <v>-0.38999999999997842</v>
      </c>
      <c r="K54" s="4">
        <f t="shared" si="6"/>
        <v>11.310000000000038</v>
      </c>
      <c r="L54" s="4">
        <f t="shared" si="7"/>
        <v>-4.289999999999984</v>
      </c>
      <c r="M54" s="4">
        <f t="shared" si="8"/>
        <v>-27.690000000000019</v>
      </c>
      <c r="N54" s="4">
        <f t="shared" si="9"/>
        <v>-31.590000000000025</v>
      </c>
      <c r="O54" s="4">
        <f t="shared" si="10"/>
        <v>-31.590000000000025</v>
      </c>
      <c r="P54" s="9"/>
      <c r="U54" s="9"/>
    </row>
    <row r="55" spans="1:21" x14ac:dyDescent="0.25">
      <c r="A55" s="6">
        <v>203</v>
      </c>
      <c r="B55" s="9"/>
      <c r="C55" s="4">
        <f>A55-$R$14</f>
        <v>2.0999999999999943</v>
      </c>
      <c r="D55" s="4">
        <f t="shared" si="0"/>
        <v>4.4099999999999762</v>
      </c>
      <c r="E55" s="9"/>
      <c r="F55" s="4">
        <f t="shared" si="1"/>
        <v>8.6099999999999639</v>
      </c>
      <c r="G55" s="4">
        <f t="shared" si="2"/>
        <v>-14.489999999999974</v>
      </c>
      <c r="H55" s="4">
        <f t="shared" si="3"/>
        <v>-3.9900000000000011</v>
      </c>
      <c r="I55" s="4">
        <f t="shared" si="4"/>
        <v>0.2099999999999875</v>
      </c>
      <c r="J55" s="4">
        <f t="shared" si="5"/>
        <v>-6.0899999999999954</v>
      </c>
      <c r="K55" s="4">
        <f t="shared" si="6"/>
        <v>2.3099999999999818</v>
      </c>
      <c r="L55" s="4">
        <f t="shared" si="7"/>
        <v>14.909999999999947</v>
      </c>
      <c r="M55" s="4">
        <f t="shared" si="8"/>
        <v>17.009999999999941</v>
      </c>
      <c r="N55" s="4">
        <f t="shared" si="9"/>
        <v>17.009999999999941</v>
      </c>
      <c r="O55" s="4">
        <f t="shared" si="10"/>
        <v>10.709999999999958</v>
      </c>
      <c r="P55" s="9"/>
      <c r="U55" s="9"/>
    </row>
    <row r="56" spans="1:21" x14ac:dyDescent="0.25">
      <c r="A56" s="6">
        <v>205</v>
      </c>
      <c r="B56" s="9"/>
      <c r="C56" s="4">
        <f>A56-$R$14</f>
        <v>4.0999999999999943</v>
      </c>
      <c r="D56" s="4">
        <f t="shared" si="0"/>
        <v>16.809999999999953</v>
      </c>
      <c r="E56" s="9"/>
      <c r="F56" s="4">
        <f t="shared" si="1"/>
        <v>-28.289999999999985</v>
      </c>
      <c r="G56" s="4">
        <f t="shared" si="2"/>
        <v>-7.7900000000000125</v>
      </c>
      <c r="H56" s="4">
        <f t="shared" si="3"/>
        <v>0.40999999999997611</v>
      </c>
      <c r="I56" s="4">
        <f t="shared" si="4"/>
        <v>-11.890000000000008</v>
      </c>
      <c r="J56" s="4">
        <f t="shared" si="5"/>
        <v>4.5099999999999705</v>
      </c>
      <c r="K56" s="4">
        <f t="shared" si="6"/>
        <v>29.109999999999935</v>
      </c>
      <c r="L56" s="4">
        <f t="shared" si="7"/>
        <v>33.20999999999993</v>
      </c>
      <c r="M56" s="4">
        <f t="shared" si="8"/>
        <v>33.20999999999993</v>
      </c>
      <c r="N56" s="4">
        <f t="shared" si="9"/>
        <v>20.909999999999947</v>
      </c>
      <c r="O56" s="4">
        <f t="shared" si="10"/>
        <v>-3.6900000000000182</v>
      </c>
      <c r="P56" s="9"/>
      <c r="U56" s="9"/>
    </row>
    <row r="57" spans="1:21" x14ac:dyDescent="0.25">
      <c r="A57" s="6">
        <v>194</v>
      </c>
      <c r="B57" s="9"/>
      <c r="C57" s="4">
        <f>A57-$R$14</f>
        <v>-6.9000000000000057</v>
      </c>
      <c r="D57" s="4">
        <f t="shared" si="0"/>
        <v>47.610000000000078</v>
      </c>
      <c r="E57" s="9"/>
      <c r="F57" s="4">
        <f t="shared" si="1"/>
        <v>13.110000000000049</v>
      </c>
      <c r="G57" s="4">
        <f t="shared" si="2"/>
        <v>-0.68999999999996131</v>
      </c>
      <c r="H57" s="4">
        <f t="shared" si="3"/>
        <v>20.010000000000055</v>
      </c>
      <c r="I57" s="4">
        <f t="shared" si="4"/>
        <v>-7.589999999999967</v>
      </c>
      <c r="J57" s="4">
        <f t="shared" si="5"/>
        <v>-48.99</v>
      </c>
      <c r="K57" s="4">
        <f t="shared" si="6"/>
        <v>-55.890000000000008</v>
      </c>
      <c r="L57" s="4">
        <f t="shared" si="7"/>
        <v>-55.890000000000008</v>
      </c>
      <c r="M57" s="4">
        <f t="shared" si="8"/>
        <v>-35.189999999999991</v>
      </c>
      <c r="N57" s="4">
        <f t="shared" si="9"/>
        <v>6.2100000000000444</v>
      </c>
      <c r="O57" s="4">
        <f t="shared" si="10"/>
        <v>-14.489999999999974</v>
      </c>
      <c r="P57" s="9"/>
      <c r="U57" s="9"/>
    </row>
    <row r="58" spans="1:21" x14ac:dyDescent="0.25">
      <c r="A58" s="6">
        <v>199</v>
      </c>
      <c r="B58" s="9"/>
      <c r="C58" s="4">
        <f>A58-$R$14</f>
        <v>-1.9000000000000057</v>
      </c>
      <c r="D58" s="4">
        <f t="shared" si="0"/>
        <v>3.6100000000000216</v>
      </c>
      <c r="E58" s="9"/>
      <c r="F58" s="4">
        <f t="shared" si="1"/>
        <v>-0.18999999999998976</v>
      </c>
      <c r="G58" s="4">
        <f t="shared" si="2"/>
        <v>5.5100000000000273</v>
      </c>
      <c r="H58" s="4">
        <f t="shared" si="3"/>
        <v>-2.0899999999999954</v>
      </c>
      <c r="I58" s="4">
        <f t="shared" si="4"/>
        <v>-13.49000000000003</v>
      </c>
      <c r="J58" s="4">
        <f t="shared" si="5"/>
        <v>-15.390000000000036</v>
      </c>
      <c r="K58" s="4">
        <f t="shared" si="6"/>
        <v>-15.390000000000036</v>
      </c>
      <c r="L58" s="4">
        <f t="shared" si="7"/>
        <v>-9.690000000000019</v>
      </c>
      <c r="M58" s="4">
        <f t="shared" si="8"/>
        <v>1.710000000000016</v>
      </c>
      <c r="N58" s="4">
        <f t="shared" si="9"/>
        <v>-3.9900000000000011</v>
      </c>
      <c r="O58" s="4">
        <f t="shared" si="10"/>
        <v>-2.0899999999999954</v>
      </c>
      <c r="P58" s="9"/>
      <c r="U58" s="9"/>
    </row>
    <row r="59" spans="1:21" x14ac:dyDescent="0.25">
      <c r="A59" s="6">
        <v>201</v>
      </c>
      <c r="B59" s="9"/>
      <c r="C59" s="4">
        <f>A59-$R$14</f>
        <v>9.9999999999994316E-2</v>
      </c>
      <c r="D59" s="4">
        <f t="shared" si="0"/>
        <v>9.999999999998864E-3</v>
      </c>
      <c r="E59" s="9"/>
      <c r="F59" s="4">
        <f t="shared" si="1"/>
        <v>-0.2899999999999841</v>
      </c>
      <c r="G59" s="4">
        <f t="shared" si="2"/>
        <v>0.10999999999999317</v>
      </c>
      <c r="H59" s="4">
        <f t="shared" si="3"/>
        <v>0.70999999999995911</v>
      </c>
      <c r="I59" s="4">
        <f t="shared" si="4"/>
        <v>0.80999999999995342</v>
      </c>
      <c r="J59" s="4">
        <f t="shared" si="5"/>
        <v>0.80999999999995342</v>
      </c>
      <c r="K59" s="4">
        <f t="shared" si="6"/>
        <v>0.50999999999997048</v>
      </c>
      <c r="L59" s="4">
        <f t="shared" si="7"/>
        <v>-8.9999999999995459E-2</v>
      </c>
      <c r="M59" s="4">
        <f t="shared" si="8"/>
        <v>0.2099999999999875</v>
      </c>
      <c r="N59" s="4">
        <f t="shared" si="9"/>
        <v>0.10999999999999317</v>
      </c>
      <c r="O59" s="4">
        <f t="shared" si="10"/>
        <v>-0.589999999999967</v>
      </c>
      <c r="P59" s="9"/>
      <c r="U59" s="9"/>
    </row>
    <row r="60" spans="1:21" x14ac:dyDescent="0.25">
      <c r="A60" s="6">
        <v>198</v>
      </c>
      <c r="B60" s="9"/>
      <c r="C60" s="4">
        <f>A60-$R$14</f>
        <v>-2.9000000000000057</v>
      </c>
      <c r="D60" s="4">
        <f t="shared" si="0"/>
        <v>8.4100000000000321</v>
      </c>
      <c r="E60" s="9"/>
      <c r="F60" s="4">
        <f t="shared" si="1"/>
        <v>-3.1899999999999897</v>
      </c>
      <c r="G60" s="4">
        <f t="shared" si="2"/>
        <v>-20.590000000000025</v>
      </c>
      <c r="H60" s="4">
        <f t="shared" si="3"/>
        <v>-23.49000000000003</v>
      </c>
      <c r="I60" s="4">
        <f t="shared" si="4"/>
        <v>-23.49000000000003</v>
      </c>
      <c r="J60" s="4">
        <f t="shared" si="5"/>
        <v>-14.790000000000013</v>
      </c>
      <c r="K60" s="4">
        <f t="shared" si="6"/>
        <v>2.6100000000000216</v>
      </c>
      <c r="L60" s="4">
        <f t="shared" si="7"/>
        <v>-6.0899999999999954</v>
      </c>
      <c r="M60" s="4">
        <f t="shared" si="8"/>
        <v>-3.1899999999999897</v>
      </c>
      <c r="N60" s="4">
        <f t="shared" si="9"/>
        <v>17.110000000000049</v>
      </c>
      <c r="O60" s="4">
        <f t="shared" si="10"/>
        <v>14.210000000000043</v>
      </c>
      <c r="P60" s="9"/>
      <c r="U60" s="9"/>
    </row>
    <row r="61" spans="1:21" x14ac:dyDescent="0.25">
      <c r="A61" s="7">
        <v>202</v>
      </c>
      <c r="B61" s="9"/>
      <c r="C61" s="4">
        <f>A61-$R$14</f>
        <v>1.0999999999999943</v>
      </c>
      <c r="D61" s="4">
        <f t="shared" si="0"/>
        <v>1.2099999999999875</v>
      </c>
      <c r="E61" s="9"/>
      <c r="F61" s="4">
        <f t="shared" si="1"/>
        <v>7.8099999999999534</v>
      </c>
      <c r="G61" s="4">
        <f t="shared" si="2"/>
        <v>8.9099999999999469</v>
      </c>
      <c r="H61" s="4">
        <f t="shared" si="3"/>
        <v>8.9099999999999469</v>
      </c>
      <c r="I61" s="4">
        <f t="shared" si="4"/>
        <v>5.6099999999999648</v>
      </c>
      <c r="J61" s="4">
        <f t="shared" si="5"/>
        <v>-0.9900000000000011</v>
      </c>
      <c r="K61" s="4">
        <f t="shared" si="6"/>
        <v>2.3099999999999818</v>
      </c>
      <c r="L61" s="4">
        <f t="shared" si="7"/>
        <v>1.2099999999999875</v>
      </c>
      <c r="M61" s="4">
        <f t="shared" si="8"/>
        <v>-6.4899999999999727</v>
      </c>
      <c r="N61" s="4">
        <f t="shared" si="9"/>
        <v>-5.3899999999999784</v>
      </c>
      <c r="O61" s="4">
        <f t="shared" si="10"/>
        <v>2.3099999999999818</v>
      </c>
      <c r="P61" s="9"/>
      <c r="U61" s="9"/>
    </row>
    <row r="62" spans="1:21" x14ac:dyDescent="0.25">
      <c r="A62" s="6">
        <v>208</v>
      </c>
      <c r="B62" s="9"/>
      <c r="C62" s="4">
        <f>A62-$R$14</f>
        <v>7.0999999999999943</v>
      </c>
      <c r="D62" s="4">
        <f t="shared" si="0"/>
        <v>50.409999999999918</v>
      </c>
      <c r="E62" s="9"/>
      <c r="F62" s="4">
        <f t="shared" si="1"/>
        <v>57.509999999999913</v>
      </c>
      <c r="G62" s="4">
        <f t="shared" si="2"/>
        <v>57.509999999999913</v>
      </c>
      <c r="H62" s="4">
        <f t="shared" si="3"/>
        <v>36.20999999999993</v>
      </c>
      <c r="I62" s="4">
        <f t="shared" si="4"/>
        <v>-6.3900000000000352</v>
      </c>
      <c r="J62" s="4">
        <f t="shared" si="5"/>
        <v>14.909999999999947</v>
      </c>
      <c r="K62" s="4">
        <f t="shared" si="6"/>
        <v>7.8099999999999534</v>
      </c>
      <c r="L62" s="4">
        <f t="shared" si="7"/>
        <v>-41.890000000000008</v>
      </c>
      <c r="M62" s="4">
        <f t="shared" si="8"/>
        <v>-34.790000000000013</v>
      </c>
      <c r="N62" s="4">
        <f t="shared" si="9"/>
        <v>14.909999999999947</v>
      </c>
      <c r="O62" s="4">
        <f t="shared" si="10"/>
        <v>-34.790000000000013</v>
      </c>
      <c r="P62" s="9"/>
      <c r="U62" s="9"/>
    </row>
    <row r="63" spans="1:21" x14ac:dyDescent="0.25">
      <c r="A63" s="6">
        <v>209</v>
      </c>
      <c r="B63" s="9"/>
      <c r="C63" s="4">
        <f>A63-$R$14</f>
        <v>8.0999999999999943</v>
      </c>
      <c r="D63" s="4">
        <f t="shared" si="0"/>
        <v>65.609999999999914</v>
      </c>
      <c r="E63" s="9"/>
      <c r="F63" s="4">
        <f t="shared" si="1"/>
        <v>65.609999999999914</v>
      </c>
      <c r="G63" s="4">
        <f t="shared" si="2"/>
        <v>41.309999999999924</v>
      </c>
      <c r="H63" s="4">
        <f t="shared" si="3"/>
        <v>-7.2900000000000409</v>
      </c>
      <c r="I63" s="4">
        <f t="shared" si="4"/>
        <v>17.009999999999941</v>
      </c>
      <c r="J63" s="4">
        <f t="shared" si="5"/>
        <v>8.9099999999999469</v>
      </c>
      <c r="K63" s="4">
        <f t="shared" si="6"/>
        <v>-47.790000000000013</v>
      </c>
      <c r="L63" s="4">
        <f t="shared" si="7"/>
        <v>-39.690000000000019</v>
      </c>
      <c r="M63" s="4">
        <f t="shared" si="8"/>
        <v>17.009999999999941</v>
      </c>
      <c r="N63" s="4">
        <f t="shared" si="9"/>
        <v>-39.690000000000019</v>
      </c>
      <c r="O63" s="4">
        <f t="shared" si="10"/>
        <v>-31.590000000000025</v>
      </c>
      <c r="P63" s="9"/>
      <c r="U63" s="9"/>
    </row>
    <row r="64" spans="1:21" x14ac:dyDescent="0.25">
      <c r="A64" s="6">
        <v>209</v>
      </c>
      <c r="B64" s="9"/>
      <c r="C64" s="4">
        <f>A64-$R$14</f>
        <v>8.0999999999999943</v>
      </c>
      <c r="D64" s="4">
        <f t="shared" si="0"/>
        <v>65.609999999999914</v>
      </c>
      <c r="E64" s="9"/>
      <c r="F64" s="4">
        <f t="shared" si="1"/>
        <v>41.309999999999924</v>
      </c>
      <c r="G64" s="4">
        <f t="shared" si="2"/>
        <v>-7.2900000000000409</v>
      </c>
      <c r="H64" s="4">
        <f t="shared" si="3"/>
        <v>17.009999999999941</v>
      </c>
      <c r="I64" s="4">
        <f t="shared" si="4"/>
        <v>8.9099999999999469</v>
      </c>
      <c r="J64" s="4">
        <f t="shared" si="5"/>
        <v>-47.790000000000013</v>
      </c>
      <c r="K64" s="4">
        <f t="shared" si="6"/>
        <v>-39.690000000000019</v>
      </c>
      <c r="L64" s="4">
        <f t="shared" si="7"/>
        <v>17.009999999999941</v>
      </c>
      <c r="M64" s="4">
        <f t="shared" si="8"/>
        <v>-39.690000000000019</v>
      </c>
      <c r="N64" s="4">
        <f t="shared" si="9"/>
        <v>-31.590000000000025</v>
      </c>
      <c r="O64" s="4">
        <f t="shared" si="10"/>
        <v>-31.590000000000025</v>
      </c>
      <c r="P64" s="9"/>
      <c r="U64" s="9"/>
    </row>
    <row r="65" spans="1:21" x14ac:dyDescent="0.25">
      <c r="A65" s="6">
        <v>206</v>
      </c>
      <c r="B65" s="9"/>
      <c r="C65" s="4">
        <f>A65-$R$14</f>
        <v>5.0999999999999943</v>
      </c>
      <c r="D65" s="4">
        <f t="shared" si="0"/>
        <v>26.009999999999941</v>
      </c>
      <c r="E65" s="9"/>
      <c r="F65" s="4">
        <f t="shared" si="1"/>
        <v>-4.5900000000000238</v>
      </c>
      <c r="G65" s="4">
        <f t="shared" si="2"/>
        <v>10.709999999999958</v>
      </c>
      <c r="H65" s="4">
        <f t="shared" si="3"/>
        <v>5.6099999999999648</v>
      </c>
      <c r="I65" s="4">
        <f t="shared" si="4"/>
        <v>-30.089999999999996</v>
      </c>
      <c r="J65" s="4">
        <f t="shared" si="5"/>
        <v>-24.990000000000002</v>
      </c>
      <c r="K65" s="4">
        <f t="shared" si="6"/>
        <v>10.709999999999958</v>
      </c>
      <c r="L65" s="4">
        <f t="shared" si="7"/>
        <v>-24.990000000000002</v>
      </c>
      <c r="M65" s="4">
        <f t="shared" si="8"/>
        <v>-19.890000000000008</v>
      </c>
      <c r="N65" s="4">
        <f t="shared" si="9"/>
        <v>-19.890000000000008</v>
      </c>
      <c r="O65" s="4">
        <f t="shared" si="10"/>
        <v>10.709999999999958</v>
      </c>
      <c r="P65" s="9"/>
      <c r="U65" s="9"/>
    </row>
    <row r="66" spans="1:21" x14ac:dyDescent="0.25">
      <c r="A66" s="6">
        <v>200</v>
      </c>
      <c r="B66" s="9"/>
      <c r="C66" s="4">
        <f>A66-$R$14</f>
        <v>-0.90000000000000568</v>
      </c>
      <c r="D66" s="4">
        <f t="shared" si="0"/>
        <v>0.81000000000001027</v>
      </c>
      <c r="E66" s="9"/>
      <c r="F66" s="4">
        <f t="shared" si="1"/>
        <v>-1.8900000000000068</v>
      </c>
      <c r="G66" s="4">
        <f t="shared" si="2"/>
        <v>-0.9900000000000011</v>
      </c>
      <c r="H66" s="4">
        <f t="shared" si="3"/>
        <v>5.3100000000000387</v>
      </c>
      <c r="I66" s="4">
        <f t="shared" si="4"/>
        <v>4.410000000000033</v>
      </c>
      <c r="J66" s="4">
        <f t="shared" si="5"/>
        <v>-1.8900000000000068</v>
      </c>
      <c r="K66" s="4">
        <f t="shared" si="6"/>
        <v>4.410000000000033</v>
      </c>
      <c r="L66" s="4">
        <f t="shared" si="7"/>
        <v>3.5100000000000273</v>
      </c>
      <c r="M66" s="4">
        <f t="shared" si="8"/>
        <v>3.5100000000000273</v>
      </c>
      <c r="N66" s="4">
        <f t="shared" si="9"/>
        <v>-1.8900000000000068</v>
      </c>
      <c r="O66" s="4">
        <f t="shared" si="10"/>
        <v>-3.6900000000000182</v>
      </c>
      <c r="P66" s="9"/>
      <c r="U66" s="9"/>
    </row>
    <row r="67" spans="1:21" x14ac:dyDescent="0.25">
      <c r="A67" s="6">
        <v>203</v>
      </c>
      <c r="B67" s="9"/>
      <c r="C67" s="4">
        <f>A67-$R$14</f>
        <v>2.0999999999999943</v>
      </c>
      <c r="D67" s="4">
        <f t="shared" ref="D67:D101" si="13">C67^2</f>
        <v>4.4099999999999762</v>
      </c>
      <c r="E67" s="9"/>
      <c r="F67" s="4">
        <f t="shared" ref="F67:F100" si="14">C67*C68</f>
        <v>2.3099999999999818</v>
      </c>
      <c r="G67" s="4">
        <f t="shared" ref="G67:G99" si="15">C67*C69</f>
        <v>-12.389999999999979</v>
      </c>
      <c r="H67" s="4">
        <f t="shared" ref="H67:H98" si="16">C67*C70</f>
        <v>-10.289999999999985</v>
      </c>
      <c r="I67" s="4">
        <f t="shared" ref="I67:I97" si="17">C67*C71</f>
        <v>4.4099999999999762</v>
      </c>
      <c r="J67" s="4">
        <f t="shared" ref="J67:J96" si="18">C67*C72</f>
        <v>-10.289999999999985</v>
      </c>
      <c r="K67" s="4">
        <f t="shared" ref="K67:K95" si="19">C67*C73</f>
        <v>-8.1899999999999906</v>
      </c>
      <c r="L67" s="4">
        <f t="shared" ref="L67:L94" si="20">C67*C74</f>
        <v>-8.1899999999999906</v>
      </c>
      <c r="M67" s="4">
        <f t="shared" ref="M67:M93" si="21">C67*C75</f>
        <v>4.4099999999999762</v>
      </c>
      <c r="N67" s="4">
        <f t="shared" ref="N67:N92" si="22">C67*C76</f>
        <v>8.6099999999999639</v>
      </c>
      <c r="O67" s="4">
        <f t="shared" ref="O67:O91" si="23">C67*C77</f>
        <v>-14.489999999999974</v>
      </c>
      <c r="P67" s="9"/>
      <c r="U67" s="9"/>
    </row>
    <row r="68" spans="1:21" x14ac:dyDescent="0.25">
      <c r="A68" s="6">
        <v>202</v>
      </c>
      <c r="B68" s="9"/>
      <c r="C68" s="4">
        <f>A68-$R$14</f>
        <v>1.0999999999999943</v>
      </c>
      <c r="D68" s="4">
        <f t="shared" si="13"/>
        <v>1.2099999999999875</v>
      </c>
      <c r="E68" s="9"/>
      <c r="F68" s="4">
        <f t="shared" si="14"/>
        <v>-6.4899999999999727</v>
      </c>
      <c r="G68" s="4">
        <f t="shared" si="15"/>
        <v>-5.3899999999999784</v>
      </c>
      <c r="H68" s="4">
        <f t="shared" si="16"/>
        <v>2.3099999999999818</v>
      </c>
      <c r="I68" s="4">
        <f t="shared" si="17"/>
        <v>-5.3899999999999784</v>
      </c>
      <c r="J68" s="4">
        <f t="shared" si="18"/>
        <v>-4.289999999999984</v>
      </c>
      <c r="K68" s="4">
        <f t="shared" si="19"/>
        <v>-4.289999999999984</v>
      </c>
      <c r="L68" s="4">
        <f t="shared" si="20"/>
        <v>2.3099999999999818</v>
      </c>
      <c r="M68" s="4">
        <f t="shared" si="21"/>
        <v>4.5099999999999705</v>
      </c>
      <c r="N68" s="4">
        <f t="shared" si="22"/>
        <v>-7.589999999999967</v>
      </c>
      <c r="O68" s="4">
        <f t="shared" si="23"/>
        <v>-2.0899999999999954</v>
      </c>
      <c r="P68" s="9"/>
      <c r="U68" s="9"/>
    </row>
    <row r="69" spans="1:21" x14ac:dyDescent="0.25">
      <c r="A69" s="6">
        <v>195</v>
      </c>
      <c r="B69" s="9"/>
      <c r="C69" s="4">
        <f>A69-$R$14</f>
        <v>-5.9000000000000057</v>
      </c>
      <c r="D69" s="4">
        <f t="shared" si="13"/>
        <v>34.810000000000066</v>
      </c>
      <c r="E69" s="9"/>
      <c r="F69" s="4">
        <f t="shared" si="14"/>
        <v>28.910000000000061</v>
      </c>
      <c r="G69" s="4">
        <f t="shared" si="15"/>
        <v>-12.389999999999979</v>
      </c>
      <c r="H69" s="4">
        <f t="shared" si="16"/>
        <v>28.910000000000061</v>
      </c>
      <c r="I69" s="4">
        <f t="shared" si="17"/>
        <v>23.010000000000055</v>
      </c>
      <c r="J69" s="4">
        <f t="shared" si="18"/>
        <v>23.010000000000055</v>
      </c>
      <c r="K69" s="4">
        <f t="shared" si="19"/>
        <v>-12.389999999999979</v>
      </c>
      <c r="L69" s="4">
        <f t="shared" si="20"/>
        <v>-24.189999999999991</v>
      </c>
      <c r="M69" s="4">
        <f t="shared" si="21"/>
        <v>40.710000000000072</v>
      </c>
      <c r="N69" s="4">
        <f t="shared" si="22"/>
        <v>11.210000000000043</v>
      </c>
      <c r="O69" s="4">
        <f t="shared" si="23"/>
        <v>-0.589999999999967</v>
      </c>
      <c r="P69" s="9"/>
      <c r="U69" s="9"/>
    </row>
    <row r="70" spans="1:21" x14ac:dyDescent="0.25">
      <c r="A70" s="6">
        <v>196</v>
      </c>
      <c r="B70" s="9"/>
      <c r="C70" s="4">
        <f>A70-$R$14</f>
        <v>-4.9000000000000057</v>
      </c>
      <c r="D70" s="4">
        <f t="shared" si="13"/>
        <v>24.010000000000055</v>
      </c>
      <c r="E70" s="9"/>
      <c r="F70" s="4">
        <f t="shared" si="14"/>
        <v>-10.289999999999985</v>
      </c>
      <c r="G70" s="4">
        <f t="shared" si="15"/>
        <v>24.010000000000055</v>
      </c>
      <c r="H70" s="4">
        <f t="shared" si="16"/>
        <v>19.110000000000049</v>
      </c>
      <c r="I70" s="4">
        <f t="shared" si="17"/>
        <v>19.110000000000049</v>
      </c>
      <c r="J70" s="4">
        <f t="shared" si="18"/>
        <v>-10.289999999999985</v>
      </c>
      <c r="K70" s="4">
        <f t="shared" si="19"/>
        <v>-20.089999999999996</v>
      </c>
      <c r="L70" s="4">
        <f t="shared" si="20"/>
        <v>33.810000000000066</v>
      </c>
      <c r="M70" s="4">
        <f t="shared" si="21"/>
        <v>9.3100000000000378</v>
      </c>
      <c r="N70" s="4">
        <f t="shared" si="22"/>
        <v>-0.48999999999997274</v>
      </c>
      <c r="O70" s="4">
        <f t="shared" si="23"/>
        <v>14.210000000000043</v>
      </c>
      <c r="P70" s="9"/>
      <c r="U70" s="9"/>
    </row>
    <row r="71" spans="1:21" x14ac:dyDescent="0.25">
      <c r="A71" s="6">
        <v>203</v>
      </c>
      <c r="B71" s="9"/>
      <c r="C71" s="4">
        <f>A71-$R$14</f>
        <v>2.0999999999999943</v>
      </c>
      <c r="D71" s="4">
        <f t="shared" si="13"/>
        <v>4.4099999999999762</v>
      </c>
      <c r="E71" s="9"/>
      <c r="F71" s="4">
        <f t="shared" si="14"/>
        <v>-10.289999999999985</v>
      </c>
      <c r="G71" s="4">
        <f t="shared" si="15"/>
        <v>-8.1899999999999906</v>
      </c>
      <c r="H71" s="4">
        <f t="shared" si="16"/>
        <v>-8.1899999999999906</v>
      </c>
      <c r="I71" s="4">
        <f t="shared" si="17"/>
        <v>4.4099999999999762</v>
      </c>
      <c r="J71" s="4">
        <f t="shared" si="18"/>
        <v>8.6099999999999639</v>
      </c>
      <c r="K71" s="4">
        <f t="shared" si="19"/>
        <v>-14.489999999999974</v>
      </c>
      <c r="L71" s="4">
        <f t="shared" si="20"/>
        <v>-3.9900000000000011</v>
      </c>
      <c r="M71" s="4">
        <f t="shared" si="21"/>
        <v>0.2099999999999875</v>
      </c>
      <c r="N71" s="4">
        <f t="shared" si="22"/>
        <v>-6.0899999999999954</v>
      </c>
      <c r="O71" s="4">
        <f t="shared" si="23"/>
        <v>2.3099999999999818</v>
      </c>
      <c r="P71" s="9"/>
      <c r="U71" s="9"/>
    </row>
    <row r="72" spans="1:21" x14ac:dyDescent="0.25">
      <c r="A72" s="6">
        <v>196</v>
      </c>
      <c r="B72" s="9"/>
      <c r="C72" s="4">
        <f>A72-$R$14</f>
        <v>-4.9000000000000057</v>
      </c>
      <c r="D72" s="4">
        <f t="shared" si="13"/>
        <v>24.010000000000055</v>
      </c>
      <c r="E72" s="9"/>
      <c r="F72" s="4">
        <f t="shared" si="14"/>
        <v>19.110000000000049</v>
      </c>
      <c r="G72" s="4">
        <f t="shared" si="15"/>
        <v>19.110000000000049</v>
      </c>
      <c r="H72" s="4">
        <f t="shared" si="16"/>
        <v>-10.289999999999985</v>
      </c>
      <c r="I72" s="4">
        <f t="shared" si="17"/>
        <v>-20.089999999999996</v>
      </c>
      <c r="J72" s="4">
        <f t="shared" si="18"/>
        <v>33.810000000000066</v>
      </c>
      <c r="K72" s="4">
        <f t="shared" si="19"/>
        <v>9.3100000000000378</v>
      </c>
      <c r="L72" s="4">
        <f t="shared" si="20"/>
        <v>-0.48999999999997274</v>
      </c>
      <c r="M72" s="4">
        <f t="shared" si="21"/>
        <v>14.210000000000043</v>
      </c>
      <c r="N72" s="4">
        <f t="shared" si="22"/>
        <v>-5.3899999999999784</v>
      </c>
      <c r="O72" s="4">
        <f t="shared" si="23"/>
        <v>-34.790000000000013</v>
      </c>
      <c r="P72" s="9"/>
      <c r="U72" s="9"/>
    </row>
    <row r="73" spans="1:21" x14ac:dyDescent="0.25">
      <c r="A73" s="6">
        <v>197</v>
      </c>
      <c r="B73" s="9"/>
      <c r="C73" s="4">
        <f>A73-$R$14</f>
        <v>-3.9000000000000057</v>
      </c>
      <c r="D73" s="4">
        <f t="shared" si="13"/>
        <v>15.210000000000043</v>
      </c>
      <c r="E73" s="9"/>
      <c r="F73" s="4">
        <f t="shared" si="14"/>
        <v>15.210000000000043</v>
      </c>
      <c r="G73" s="4">
        <f t="shared" si="15"/>
        <v>-8.1899999999999906</v>
      </c>
      <c r="H73" s="4">
        <f t="shared" si="16"/>
        <v>-15.990000000000002</v>
      </c>
      <c r="I73" s="4">
        <f t="shared" si="17"/>
        <v>26.910000000000061</v>
      </c>
      <c r="J73" s="4">
        <f t="shared" si="18"/>
        <v>7.410000000000033</v>
      </c>
      <c r="K73" s="4">
        <f t="shared" si="19"/>
        <v>-0.38999999999997842</v>
      </c>
      <c r="L73" s="4">
        <f t="shared" si="20"/>
        <v>11.310000000000038</v>
      </c>
      <c r="M73" s="4">
        <f t="shared" si="21"/>
        <v>-4.289999999999984</v>
      </c>
      <c r="N73" s="4">
        <f t="shared" si="22"/>
        <v>-27.690000000000019</v>
      </c>
      <c r="O73" s="4">
        <f t="shared" si="23"/>
        <v>-31.590000000000025</v>
      </c>
      <c r="P73" s="9"/>
      <c r="U73" s="9"/>
    </row>
    <row r="74" spans="1:21" x14ac:dyDescent="0.25">
      <c r="A74" s="6">
        <v>197</v>
      </c>
      <c r="B74" s="9"/>
      <c r="C74" s="4">
        <f>A74-$R$14</f>
        <v>-3.9000000000000057</v>
      </c>
      <c r="D74" s="4">
        <f t="shared" si="13"/>
        <v>15.210000000000043</v>
      </c>
      <c r="E74" s="9"/>
      <c r="F74" s="4">
        <f t="shared" si="14"/>
        <v>-8.1899999999999906</v>
      </c>
      <c r="G74" s="4">
        <f t="shared" si="15"/>
        <v>-15.990000000000002</v>
      </c>
      <c r="H74" s="4">
        <f t="shared" si="16"/>
        <v>26.910000000000061</v>
      </c>
      <c r="I74" s="4">
        <f t="shared" si="17"/>
        <v>7.410000000000033</v>
      </c>
      <c r="J74" s="4">
        <f t="shared" si="18"/>
        <v>-0.38999999999997842</v>
      </c>
      <c r="K74" s="4">
        <f t="shared" si="19"/>
        <v>11.310000000000038</v>
      </c>
      <c r="L74" s="4">
        <f t="shared" si="20"/>
        <v>-4.289999999999984</v>
      </c>
      <c r="M74" s="4">
        <f t="shared" si="21"/>
        <v>-27.690000000000019</v>
      </c>
      <c r="N74" s="4">
        <f t="shared" si="22"/>
        <v>-31.590000000000025</v>
      </c>
      <c r="O74" s="4">
        <f t="shared" si="23"/>
        <v>-31.590000000000025</v>
      </c>
      <c r="P74" s="9"/>
      <c r="U74" s="9"/>
    </row>
    <row r="75" spans="1:21" x14ac:dyDescent="0.25">
      <c r="A75" s="6">
        <v>203</v>
      </c>
      <c r="B75" s="9"/>
      <c r="C75" s="4">
        <f>A75-$R$14</f>
        <v>2.0999999999999943</v>
      </c>
      <c r="D75" s="4">
        <f t="shared" si="13"/>
        <v>4.4099999999999762</v>
      </c>
      <c r="E75" s="9"/>
      <c r="F75" s="4">
        <f t="shared" si="14"/>
        <v>8.6099999999999639</v>
      </c>
      <c r="G75" s="4">
        <f t="shared" si="15"/>
        <v>-14.489999999999974</v>
      </c>
      <c r="H75" s="4">
        <f t="shared" si="16"/>
        <v>-3.9900000000000011</v>
      </c>
      <c r="I75" s="4">
        <f t="shared" si="17"/>
        <v>0.2099999999999875</v>
      </c>
      <c r="J75" s="4">
        <f t="shared" si="18"/>
        <v>-6.0899999999999954</v>
      </c>
      <c r="K75" s="4">
        <f t="shared" si="19"/>
        <v>2.3099999999999818</v>
      </c>
      <c r="L75" s="4">
        <f t="shared" si="20"/>
        <v>14.909999999999947</v>
      </c>
      <c r="M75" s="4">
        <f t="shared" si="21"/>
        <v>17.009999999999941</v>
      </c>
      <c r="N75" s="4">
        <f t="shared" si="22"/>
        <v>17.009999999999941</v>
      </c>
      <c r="O75" s="4">
        <f t="shared" si="23"/>
        <v>10.709999999999958</v>
      </c>
      <c r="P75" s="9"/>
      <c r="U75" s="9"/>
    </row>
    <row r="76" spans="1:21" x14ac:dyDescent="0.25">
      <c r="A76" s="6">
        <v>205</v>
      </c>
      <c r="B76" s="9"/>
      <c r="C76" s="4">
        <f>A76-$R$14</f>
        <v>4.0999999999999943</v>
      </c>
      <c r="D76" s="4">
        <f t="shared" si="13"/>
        <v>16.809999999999953</v>
      </c>
      <c r="E76" s="9"/>
      <c r="F76" s="4">
        <f t="shared" si="14"/>
        <v>-28.289999999999985</v>
      </c>
      <c r="G76" s="4">
        <f t="shared" si="15"/>
        <v>-7.7900000000000125</v>
      </c>
      <c r="H76" s="4">
        <f t="shared" si="16"/>
        <v>0.40999999999997611</v>
      </c>
      <c r="I76" s="4">
        <f t="shared" si="17"/>
        <v>-11.890000000000008</v>
      </c>
      <c r="J76" s="4">
        <f t="shared" si="18"/>
        <v>4.5099999999999705</v>
      </c>
      <c r="K76" s="4">
        <f t="shared" si="19"/>
        <v>29.109999999999935</v>
      </c>
      <c r="L76" s="4">
        <f t="shared" si="20"/>
        <v>33.20999999999993</v>
      </c>
      <c r="M76" s="4">
        <f t="shared" si="21"/>
        <v>33.20999999999993</v>
      </c>
      <c r="N76" s="4">
        <f t="shared" si="22"/>
        <v>20.909999999999947</v>
      </c>
      <c r="O76" s="4">
        <f t="shared" si="23"/>
        <v>-3.6900000000000182</v>
      </c>
      <c r="P76" s="9"/>
      <c r="U76" s="9"/>
    </row>
    <row r="77" spans="1:21" x14ac:dyDescent="0.25">
      <c r="A77" s="6">
        <v>194</v>
      </c>
      <c r="B77" s="9"/>
      <c r="C77" s="4">
        <f>A77-$R$14</f>
        <v>-6.9000000000000057</v>
      </c>
      <c r="D77" s="4">
        <f t="shared" si="13"/>
        <v>47.610000000000078</v>
      </c>
      <c r="E77" s="9"/>
      <c r="F77" s="4">
        <f t="shared" si="14"/>
        <v>13.110000000000049</v>
      </c>
      <c r="G77" s="4">
        <f t="shared" si="15"/>
        <v>-0.68999999999996131</v>
      </c>
      <c r="H77" s="4">
        <f t="shared" si="16"/>
        <v>20.010000000000055</v>
      </c>
      <c r="I77" s="4">
        <f t="shared" si="17"/>
        <v>-7.589999999999967</v>
      </c>
      <c r="J77" s="4">
        <f t="shared" si="18"/>
        <v>-48.99</v>
      </c>
      <c r="K77" s="4">
        <f t="shared" si="19"/>
        <v>-55.890000000000008</v>
      </c>
      <c r="L77" s="4">
        <f t="shared" si="20"/>
        <v>-55.890000000000008</v>
      </c>
      <c r="M77" s="4">
        <f t="shared" si="21"/>
        <v>-35.189999999999991</v>
      </c>
      <c r="N77" s="4">
        <f t="shared" si="22"/>
        <v>6.2100000000000444</v>
      </c>
      <c r="O77" s="4">
        <f t="shared" si="23"/>
        <v>-14.489999999999974</v>
      </c>
      <c r="P77" s="9"/>
      <c r="U77" s="9"/>
    </row>
    <row r="78" spans="1:21" x14ac:dyDescent="0.25">
      <c r="A78" s="6">
        <v>199</v>
      </c>
      <c r="B78" s="9"/>
      <c r="C78" s="4">
        <f>A78-$R$14</f>
        <v>-1.9000000000000057</v>
      </c>
      <c r="D78" s="4">
        <f t="shared" si="13"/>
        <v>3.6100000000000216</v>
      </c>
      <c r="E78" s="9"/>
      <c r="F78" s="4">
        <f t="shared" si="14"/>
        <v>-0.18999999999998976</v>
      </c>
      <c r="G78" s="4">
        <f t="shared" si="15"/>
        <v>5.5100000000000273</v>
      </c>
      <c r="H78" s="4">
        <f t="shared" si="16"/>
        <v>-2.0899999999999954</v>
      </c>
      <c r="I78" s="4">
        <f t="shared" si="17"/>
        <v>-13.49000000000003</v>
      </c>
      <c r="J78" s="4">
        <f t="shared" si="18"/>
        <v>-15.390000000000036</v>
      </c>
      <c r="K78" s="4">
        <f t="shared" si="19"/>
        <v>-15.390000000000036</v>
      </c>
      <c r="L78" s="4">
        <f t="shared" si="20"/>
        <v>-9.690000000000019</v>
      </c>
      <c r="M78" s="4">
        <f t="shared" si="21"/>
        <v>1.710000000000016</v>
      </c>
      <c r="N78" s="4">
        <f t="shared" si="22"/>
        <v>-3.9900000000000011</v>
      </c>
      <c r="O78" s="4">
        <f t="shared" si="23"/>
        <v>-2.0899999999999954</v>
      </c>
      <c r="P78" s="9"/>
      <c r="U78" s="9"/>
    </row>
    <row r="79" spans="1:21" x14ac:dyDescent="0.25">
      <c r="A79" s="6">
        <v>201</v>
      </c>
      <c r="B79" s="9"/>
      <c r="C79" s="4">
        <f>A79-$R$14</f>
        <v>9.9999999999994316E-2</v>
      </c>
      <c r="D79" s="4">
        <f t="shared" si="13"/>
        <v>9.999999999998864E-3</v>
      </c>
      <c r="E79" s="9"/>
      <c r="F79" s="4">
        <f t="shared" si="14"/>
        <v>-0.2899999999999841</v>
      </c>
      <c r="G79" s="4">
        <f t="shared" si="15"/>
        <v>0.10999999999999317</v>
      </c>
      <c r="H79" s="4">
        <f t="shared" si="16"/>
        <v>0.70999999999995911</v>
      </c>
      <c r="I79" s="4">
        <f t="shared" si="17"/>
        <v>0.80999999999995342</v>
      </c>
      <c r="J79" s="4">
        <f t="shared" si="18"/>
        <v>0.80999999999995342</v>
      </c>
      <c r="K79" s="4">
        <f t="shared" si="19"/>
        <v>0.50999999999997048</v>
      </c>
      <c r="L79" s="4">
        <f t="shared" si="20"/>
        <v>-8.9999999999995459E-2</v>
      </c>
      <c r="M79" s="4">
        <f t="shared" si="21"/>
        <v>0.2099999999999875</v>
      </c>
      <c r="N79" s="4">
        <f t="shared" si="22"/>
        <v>0.10999999999999317</v>
      </c>
      <c r="O79" s="4">
        <f t="shared" si="23"/>
        <v>-0.589999999999967</v>
      </c>
      <c r="P79" s="9"/>
      <c r="U79" s="9"/>
    </row>
    <row r="80" spans="1:21" x14ac:dyDescent="0.25">
      <c r="A80" s="6">
        <v>198</v>
      </c>
      <c r="B80" s="9"/>
      <c r="C80" s="4">
        <f>A80-$R$14</f>
        <v>-2.9000000000000057</v>
      </c>
      <c r="D80" s="4">
        <f t="shared" si="13"/>
        <v>8.4100000000000321</v>
      </c>
      <c r="E80" s="9"/>
      <c r="F80" s="4">
        <f t="shared" si="14"/>
        <v>-3.1899999999999897</v>
      </c>
      <c r="G80" s="4">
        <f t="shared" si="15"/>
        <v>-20.590000000000025</v>
      </c>
      <c r="H80" s="4">
        <f t="shared" si="16"/>
        <v>-23.49000000000003</v>
      </c>
      <c r="I80" s="4">
        <f t="shared" si="17"/>
        <v>-23.49000000000003</v>
      </c>
      <c r="J80" s="4">
        <f t="shared" si="18"/>
        <v>-14.790000000000013</v>
      </c>
      <c r="K80" s="4">
        <f t="shared" si="19"/>
        <v>2.6100000000000216</v>
      </c>
      <c r="L80" s="4">
        <f t="shared" si="20"/>
        <v>-6.0899999999999954</v>
      </c>
      <c r="M80" s="4">
        <f t="shared" si="21"/>
        <v>-3.1899999999999897</v>
      </c>
      <c r="N80" s="4">
        <f t="shared" si="22"/>
        <v>17.110000000000049</v>
      </c>
      <c r="O80" s="4">
        <f t="shared" si="23"/>
        <v>14.210000000000043</v>
      </c>
      <c r="P80" s="9"/>
      <c r="U80" s="9"/>
    </row>
    <row r="81" spans="1:21" x14ac:dyDescent="0.25">
      <c r="A81" s="7">
        <v>202</v>
      </c>
      <c r="B81" s="9"/>
      <c r="C81" s="4">
        <f>A81-$R$14</f>
        <v>1.0999999999999943</v>
      </c>
      <c r="D81" s="4">
        <f t="shared" si="13"/>
        <v>1.2099999999999875</v>
      </c>
      <c r="E81" s="9"/>
      <c r="F81" s="4">
        <f t="shared" si="14"/>
        <v>7.8099999999999534</v>
      </c>
      <c r="G81" s="4">
        <f t="shared" si="15"/>
        <v>8.9099999999999469</v>
      </c>
      <c r="H81" s="4">
        <f t="shared" si="16"/>
        <v>8.9099999999999469</v>
      </c>
      <c r="I81" s="4">
        <f t="shared" si="17"/>
        <v>5.6099999999999648</v>
      </c>
      <c r="J81" s="4">
        <f t="shared" si="18"/>
        <v>-0.9900000000000011</v>
      </c>
      <c r="K81" s="4">
        <f t="shared" si="19"/>
        <v>2.3099999999999818</v>
      </c>
      <c r="L81" s="4">
        <f t="shared" si="20"/>
        <v>1.2099999999999875</v>
      </c>
      <c r="M81" s="4">
        <f t="shared" si="21"/>
        <v>-6.4899999999999727</v>
      </c>
      <c r="N81" s="4">
        <f t="shared" si="22"/>
        <v>-5.3899999999999784</v>
      </c>
      <c r="O81" s="4">
        <f t="shared" si="23"/>
        <v>2.3099999999999818</v>
      </c>
      <c r="P81" s="9"/>
      <c r="U81" s="9"/>
    </row>
    <row r="82" spans="1:21" x14ac:dyDescent="0.25">
      <c r="A82" s="6">
        <v>208</v>
      </c>
      <c r="B82" s="9"/>
      <c r="C82" s="4">
        <f>A82-$R$14</f>
        <v>7.0999999999999943</v>
      </c>
      <c r="D82" s="4">
        <f t="shared" si="13"/>
        <v>50.409999999999918</v>
      </c>
      <c r="E82" s="9"/>
      <c r="F82" s="4">
        <f t="shared" si="14"/>
        <v>57.509999999999913</v>
      </c>
      <c r="G82" s="4">
        <f t="shared" si="15"/>
        <v>57.509999999999913</v>
      </c>
      <c r="H82" s="4">
        <f t="shared" si="16"/>
        <v>36.20999999999993</v>
      </c>
      <c r="I82" s="4">
        <f t="shared" si="17"/>
        <v>-6.3900000000000352</v>
      </c>
      <c r="J82" s="4">
        <f t="shared" si="18"/>
        <v>14.909999999999947</v>
      </c>
      <c r="K82" s="4">
        <f t="shared" si="19"/>
        <v>7.8099999999999534</v>
      </c>
      <c r="L82" s="4">
        <f t="shared" si="20"/>
        <v>-41.890000000000008</v>
      </c>
      <c r="M82" s="4">
        <f t="shared" si="21"/>
        <v>-34.790000000000013</v>
      </c>
      <c r="N82" s="4">
        <f t="shared" si="22"/>
        <v>14.909999999999947</v>
      </c>
      <c r="O82" s="4">
        <f t="shared" si="23"/>
        <v>-34.790000000000013</v>
      </c>
      <c r="P82" s="9"/>
      <c r="U82" s="9"/>
    </row>
    <row r="83" spans="1:21" x14ac:dyDescent="0.25">
      <c r="A83" s="6">
        <v>209</v>
      </c>
      <c r="B83" s="9"/>
      <c r="C83" s="4">
        <f>A83-$R$14</f>
        <v>8.0999999999999943</v>
      </c>
      <c r="D83" s="4">
        <f t="shared" si="13"/>
        <v>65.609999999999914</v>
      </c>
      <c r="E83" s="9"/>
      <c r="F83" s="4">
        <f t="shared" si="14"/>
        <v>65.609999999999914</v>
      </c>
      <c r="G83" s="4">
        <f t="shared" si="15"/>
        <v>41.309999999999924</v>
      </c>
      <c r="H83" s="4">
        <f t="shared" si="16"/>
        <v>-7.2900000000000409</v>
      </c>
      <c r="I83" s="4">
        <f t="shared" si="17"/>
        <v>17.009999999999941</v>
      </c>
      <c r="J83" s="4">
        <f t="shared" si="18"/>
        <v>8.9099999999999469</v>
      </c>
      <c r="K83" s="4">
        <f t="shared" si="19"/>
        <v>-47.790000000000013</v>
      </c>
      <c r="L83" s="4">
        <f t="shared" si="20"/>
        <v>-39.690000000000019</v>
      </c>
      <c r="M83" s="4">
        <f t="shared" si="21"/>
        <v>17.009999999999941</v>
      </c>
      <c r="N83" s="4">
        <f t="shared" si="22"/>
        <v>-39.690000000000019</v>
      </c>
      <c r="O83" s="4">
        <f t="shared" si="23"/>
        <v>-31.590000000000025</v>
      </c>
      <c r="P83" s="9"/>
      <c r="U83" s="9"/>
    </row>
    <row r="84" spans="1:21" x14ac:dyDescent="0.25">
      <c r="A84" s="6">
        <v>209</v>
      </c>
      <c r="B84" s="9"/>
      <c r="C84" s="4">
        <f>A84-$R$14</f>
        <v>8.0999999999999943</v>
      </c>
      <c r="D84" s="4">
        <f t="shared" si="13"/>
        <v>65.609999999999914</v>
      </c>
      <c r="E84" s="9"/>
      <c r="F84" s="4">
        <f t="shared" si="14"/>
        <v>41.309999999999924</v>
      </c>
      <c r="G84" s="4">
        <f t="shared" si="15"/>
        <v>-7.2900000000000409</v>
      </c>
      <c r="H84" s="4">
        <f t="shared" si="16"/>
        <v>17.009999999999941</v>
      </c>
      <c r="I84" s="4">
        <f t="shared" si="17"/>
        <v>8.9099999999999469</v>
      </c>
      <c r="J84" s="4">
        <f t="shared" si="18"/>
        <v>-47.790000000000013</v>
      </c>
      <c r="K84" s="4">
        <f t="shared" si="19"/>
        <v>-39.690000000000019</v>
      </c>
      <c r="L84" s="4">
        <f t="shared" si="20"/>
        <v>17.009999999999941</v>
      </c>
      <c r="M84" s="4">
        <f t="shared" si="21"/>
        <v>-39.690000000000019</v>
      </c>
      <c r="N84" s="4">
        <f t="shared" si="22"/>
        <v>-31.590000000000025</v>
      </c>
      <c r="O84" s="4">
        <f t="shared" si="23"/>
        <v>-31.590000000000025</v>
      </c>
      <c r="P84" s="9"/>
      <c r="U84" s="9"/>
    </row>
    <row r="85" spans="1:21" x14ac:dyDescent="0.25">
      <c r="A85" s="6">
        <v>206</v>
      </c>
      <c r="B85" s="9"/>
      <c r="C85" s="4">
        <f>A85-$R$14</f>
        <v>5.0999999999999943</v>
      </c>
      <c r="D85" s="4">
        <f t="shared" si="13"/>
        <v>26.009999999999941</v>
      </c>
      <c r="E85" s="9"/>
      <c r="F85" s="4">
        <f t="shared" si="14"/>
        <v>-4.5900000000000238</v>
      </c>
      <c r="G85" s="4">
        <f t="shared" si="15"/>
        <v>10.709999999999958</v>
      </c>
      <c r="H85" s="4">
        <f t="shared" si="16"/>
        <v>5.6099999999999648</v>
      </c>
      <c r="I85" s="4">
        <f t="shared" si="17"/>
        <v>-30.089999999999996</v>
      </c>
      <c r="J85" s="4">
        <f t="shared" si="18"/>
        <v>-24.990000000000002</v>
      </c>
      <c r="K85" s="4">
        <f t="shared" si="19"/>
        <v>10.709999999999958</v>
      </c>
      <c r="L85" s="4">
        <f t="shared" si="20"/>
        <v>-24.990000000000002</v>
      </c>
      <c r="M85" s="4">
        <f t="shared" si="21"/>
        <v>-19.890000000000008</v>
      </c>
      <c r="N85" s="4">
        <f t="shared" si="22"/>
        <v>-19.890000000000008</v>
      </c>
      <c r="O85" s="4">
        <f t="shared" si="23"/>
        <v>10.709999999999958</v>
      </c>
      <c r="P85" s="9"/>
      <c r="U85" s="9"/>
    </row>
    <row r="86" spans="1:21" x14ac:dyDescent="0.25">
      <c r="A86" s="6">
        <v>200</v>
      </c>
      <c r="B86" s="9"/>
      <c r="C86" s="4">
        <f>A86-$R$14</f>
        <v>-0.90000000000000568</v>
      </c>
      <c r="D86" s="4">
        <f t="shared" si="13"/>
        <v>0.81000000000001027</v>
      </c>
      <c r="E86" s="9"/>
      <c r="F86" s="4">
        <f t="shared" si="14"/>
        <v>-1.8900000000000068</v>
      </c>
      <c r="G86" s="4">
        <f t="shared" si="15"/>
        <v>-0.9900000000000011</v>
      </c>
      <c r="H86" s="4">
        <f t="shared" si="16"/>
        <v>5.3100000000000387</v>
      </c>
      <c r="I86" s="4">
        <f t="shared" si="17"/>
        <v>4.410000000000033</v>
      </c>
      <c r="J86" s="4">
        <f t="shared" si="18"/>
        <v>-1.8900000000000068</v>
      </c>
      <c r="K86" s="4">
        <f t="shared" si="19"/>
        <v>4.410000000000033</v>
      </c>
      <c r="L86" s="4">
        <f t="shared" si="20"/>
        <v>3.5100000000000273</v>
      </c>
      <c r="M86" s="4">
        <f t="shared" si="21"/>
        <v>3.5100000000000273</v>
      </c>
      <c r="N86" s="4">
        <f t="shared" si="22"/>
        <v>-1.8900000000000068</v>
      </c>
      <c r="O86" s="4">
        <f t="shared" si="23"/>
        <v>-3.6900000000000182</v>
      </c>
      <c r="P86" s="9"/>
      <c r="U86" s="9"/>
    </row>
    <row r="87" spans="1:21" x14ac:dyDescent="0.25">
      <c r="A87" s="6">
        <v>203</v>
      </c>
      <c r="B87" s="9"/>
      <c r="C87" s="4">
        <f>A87-$R$14</f>
        <v>2.0999999999999943</v>
      </c>
      <c r="D87" s="4">
        <f t="shared" si="13"/>
        <v>4.4099999999999762</v>
      </c>
      <c r="E87" s="9"/>
      <c r="F87" s="4">
        <f t="shared" si="14"/>
        <v>2.3099999999999818</v>
      </c>
      <c r="G87" s="4">
        <f t="shared" si="15"/>
        <v>-12.389999999999979</v>
      </c>
      <c r="H87" s="4">
        <f t="shared" si="16"/>
        <v>-10.289999999999985</v>
      </c>
      <c r="I87" s="4">
        <f t="shared" si="17"/>
        <v>4.4099999999999762</v>
      </c>
      <c r="J87" s="4">
        <f t="shared" si="18"/>
        <v>-10.289999999999985</v>
      </c>
      <c r="K87" s="4">
        <f t="shared" si="19"/>
        <v>-8.1899999999999906</v>
      </c>
      <c r="L87" s="4">
        <f t="shared" si="20"/>
        <v>-8.1899999999999906</v>
      </c>
      <c r="M87" s="4">
        <f t="shared" si="21"/>
        <v>4.4099999999999762</v>
      </c>
      <c r="N87" s="4">
        <f t="shared" si="22"/>
        <v>8.6099999999999639</v>
      </c>
      <c r="O87" s="4">
        <f t="shared" si="23"/>
        <v>-14.489999999999974</v>
      </c>
      <c r="P87" s="9"/>
      <c r="U87" s="9"/>
    </row>
    <row r="88" spans="1:21" x14ac:dyDescent="0.25">
      <c r="A88" s="6">
        <v>202</v>
      </c>
      <c r="B88" s="9"/>
      <c r="C88" s="4">
        <f>A88-$R$14</f>
        <v>1.0999999999999943</v>
      </c>
      <c r="D88" s="4">
        <f t="shared" si="13"/>
        <v>1.2099999999999875</v>
      </c>
      <c r="E88" s="9"/>
      <c r="F88" s="4">
        <f t="shared" si="14"/>
        <v>-6.4899999999999727</v>
      </c>
      <c r="G88" s="4">
        <f t="shared" si="15"/>
        <v>-5.3899999999999784</v>
      </c>
      <c r="H88" s="4">
        <f t="shared" si="16"/>
        <v>2.3099999999999818</v>
      </c>
      <c r="I88" s="4">
        <f t="shared" si="17"/>
        <v>-5.3899999999999784</v>
      </c>
      <c r="J88" s="4">
        <f t="shared" si="18"/>
        <v>-4.289999999999984</v>
      </c>
      <c r="K88" s="4">
        <f t="shared" si="19"/>
        <v>-4.289999999999984</v>
      </c>
      <c r="L88" s="4">
        <f t="shared" si="20"/>
        <v>2.3099999999999818</v>
      </c>
      <c r="M88" s="4">
        <f t="shared" si="21"/>
        <v>4.5099999999999705</v>
      </c>
      <c r="N88" s="4">
        <f t="shared" si="22"/>
        <v>-7.589999999999967</v>
      </c>
      <c r="O88" s="4">
        <f t="shared" si="23"/>
        <v>-7.589999999999967</v>
      </c>
      <c r="P88" s="9"/>
      <c r="U88" s="9"/>
    </row>
    <row r="89" spans="1:21" x14ac:dyDescent="0.25">
      <c r="A89" s="6">
        <v>195</v>
      </c>
      <c r="B89" s="9"/>
      <c r="C89" s="4">
        <f>A89-$R$14</f>
        <v>-5.9000000000000057</v>
      </c>
      <c r="D89" s="4">
        <f t="shared" si="13"/>
        <v>34.810000000000066</v>
      </c>
      <c r="E89" s="9"/>
      <c r="F89" s="4">
        <f t="shared" si="14"/>
        <v>28.910000000000061</v>
      </c>
      <c r="G89" s="4">
        <f t="shared" si="15"/>
        <v>-12.389999999999979</v>
      </c>
      <c r="H89" s="4">
        <f t="shared" si="16"/>
        <v>28.910000000000061</v>
      </c>
      <c r="I89" s="4">
        <f t="shared" si="17"/>
        <v>23.010000000000055</v>
      </c>
      <c r="J89" s="4">
        <f t="shared" si="18"/>
        <v>23.010000000000055</v>
      </c>
      <c r="K89" s="4">
        <f t="shared" si="19"/>
        <v>-12.389999999999979</v>
      </c>
      <c r="L89" s="4">
        <f t="shared" si="20"/>
        <v>-24.189999999999991</v>
      </c>
      <c r="M89" s="4">
        <f t="shared" si="21"/>
        <v>40.710000000000072</v>
      </c>
      <c r="N89" s="4">
        <f t="shared" si="22"/>
        <v>40.710000000000072</v>
      </c>
      <c r="O89" s="4">
        <f t="shared" si="23"/>
        <v>17.110000000000049</v>
      </c>
      <c r="P89" s="9"/>
      <c r="U89" s="9"/>
    </row>
    <row r="90" spans="1:21" x14ac:dyDescent="0.25">
      <c r="A90" s="6">
        <v>196</v>
      </c>
      <c r="B90" s="9"/>
      <c r="C90" s="4">
        <f>A90-$R$14</f>
        <v>-4.9000000000000057</v>
      </c>
      <c r="D90" s="4">
        <f t="shared" si="13"/>
        <v>24.010000000000055</v>
      </c>
      <c r="E90" s="9"/>
      <c r="F90" s="4">
        <f t="shared" si="14"/>
        <v>-10.289999999999985</v>
      </c>
      <c r="G90" s="4">
        <f t="shared" si="15"/>
        <v>24.010000000000055</v>
      </c>
      <c r="H90" s="4">
        <f t="shared" si="16"/>
        <v>19.110000000000049</v>
      </c>
      <c r="I90" s="4">
        <f t="shared" si="17"/>
        <v>19.110000000000049</v>
      </c>
      <c r="J90" s="4">
        <f t="shared" si="18"/>
        <v>-10.289999999999985</v>
      </c>
      <c r="K90" s="4">
        <f t="shared" si="19"/>
        <v>-20.089999999999996</v>
      </c>
      <c r="L90" s="4">
        <f t="shared" si="20"/>
        <v>33.810000000000066</v>
      </c>
      <c r="M90" s="4">
        <f t="shared" si="21"/>
        <v>33.810000000000066</v>
      </c>
      <c r="N90" s="4">
        <f t="shared" si="22"/>
        <v>14.210000000000043</v>
      </c>
      <c r="O90" s="4">
        <f t="shared" si="23"/>
        <v>24.010000000000055</v>
      </c>
      <c r="P90" s="9"/>
      <c r="U90" s="9"/>
    </row>
    <row r="91" spans="1:21" x14ac:dyDescent="0.25">
      <c r="A91" s="6">
        <v>203</v>
      </c>
      <c r="B91" s="9"/>
      <c r="C91" s="4">
        <f>A91-$R$14</f>
        <v>2.0999999999999943</v>
      </c>
      <c r="D91" s="4">
        <f t="shared" si="13"/>
        <v>4.4099999999999762</v>
      </c>
      <c r="E91" s="9"/>
      <c r="F91" s="4">
        <f t="shared" si="14"/>
        <v>-10.289999999999985</v>
      </c>
      <c r="G91" s="4">
        <f t="shared" si="15"/>
        <v>-8.1899999999999906</v>
      </c>
      <c r="H91" s="4">
        <f t="shared" si="16"/>
        <v>-8.1899999999999906</v>
      </c>
      <c r="I91" s="4">
        <f t="shared" si="17"/>
        <v>4.4099999999999762</v>
      </c>
      <c r="J91" s="4">
        <f t="shared" si="18"/>
        <v>8.6099999999999639</v>
      </c>
      <c r="K91" s="4">
        <f t="shared" si="19"/>
        <v>-14.489999999999974</v>
      </c>
      <c r="L91" s="4">
        <f t="shared" si="20"/>
        <v>-14.489999999999974</v>
      </c>
      <c r="M91" s="4">
        <f t="shared" si="21"/>
        <v>-6.0899999999999954</v>
      </c>
      <c r="N91" s="4">
        <f t="shared" si="22"/>
        <v>-10.289999999999985</v>
      </c>
      <c r="O91" s="4">
        <f t="shared" si="23"/>
        <v>-1.8900000000000068</v>
      </c>
      <c r="P91" s="9"/>
      <c r="U91" s="9"/>
    </row>
    <row r="92" spans="1:21" x14ac:dyDescent="0.25">
      <c r="A92" s="6">
        <v>196</v>
      </c>
      <c r="B92" s="9"/>
      <c r="C92" s="4">
        <f>A92-$R$14</f>
        <v>-4.9000000000000057</v>
      </c>
      <c r="D92" s="4">
        <f t="shared" si="13"/>
        <v>24.010000000000055</v>
      </c>
      <c r="E92" s="9"/>
      <c r="F92" s="4">
        <f t="shared" si="14"/>
        <v>19.110000000000049</v>
      </c>
      <c r="G92" s="4">
        <f t="shared" si="15"/>
        <v>19.110000000000049</v>
      </c>
      <c r="H92" s="4">
        <f t="shared" si="16"/>
        <v>-10.289999999999985</v>
      </c>
      <c r="I92" s="4">
        <f t="shared" si="17"/>
        <v>-20.089999999999996</v>
      </c>
      <c r="J92" s="4">
        <f t="shared" si="18"/>
        <v>33.810000000000066</v>
      </c>
      <c r="K92" s="4">
        <f t="shared" si="19"/>
        <v>33.810000000000066</v>
      </c>
      <c r="L92" s="4">
        <f t="shared" si="20"/>
        <v>14.210000000000043</v>
      </c>
      <c r="M92" s="4">
        <f t="shared" si="21"/>
        <v>24.010000000000055</v>
      </c>
      <c r="N92" s="4">
        <f t="shared" si="22"/>
        <v>4.410000000000033</v>
      </c>
      <c r="P92" s="9"/>
      <c r="U92" s="9"/>
    </row>
    <row r="93" spans="1:21" x14ac:dyDescent="0.25">
      <c r="A93" s="6">
        <v>197</v>
      </c>
      <c r="B93" s="9"/>
      <c r="C93" s="4">
        <f>A93-$R$14</f>
        <v>-3.9000000000000057</v>
      </c>
      <c r="D93" s="4">
        <f t="shared" si="13"/>
        <v>15.210000000000043</v>
      </c>
      <c r="E93" s="9"/>
      <c r="F93" s="4">
        <f t="shared" si="14"/>
        <v>15.210000000000043</v>
      </c>
      <c r="G93" s="4">
        <f t="shared" si="15"/>
        <v>-8.1899999999999906</v>
      </c>
      <c r="H93" s="4">
        <f t="shared" si="16"/>
        <v>-15.990000000000002</v>
      </c>
      <c r="I93" s="4">
        <f t="shared" si="17"/>
        <v>26.910000000000061</v>
      </c>
      <c r="J93" s="4">
        <f t="shared" si="18"/>
        <v>26.910000000000061</v>
      </c>
      <c r="K93" s="4">
        <f t="shared" si="19"/>
        <v>11.310000000000038</v>
      </c>
      <c r="L93" s="4">
        <f t="shared" si="20"/>
        <v>19.110000000000049</v>
      </c>
      <c r="M93" s="4">
        <f t="shared" si="21"/>
        <v>3.5100000000000273</v>
      </c>
      <c r="P93" s="9"/>
      <c r="U93" s="9"/>
    </row>
    <row r="94" spans="1:21" x14ac:dyDescent="0.25">
      <c r="A94" s="6">
        <v>197</v>
      </c>
      <c r="B94" s="9"/>
      <c r="C94" s="4">
        <f>A94-$R$14</f>
        <v>-3.9000000000000057</v>
      </c>
      <c r="D94" s="4">
        <f t="shared" si="13"/>
        <v>15.210000000000043</v>
      </c>
      <c r="E94" s="9"/>
      <c r="F94" s="4">
        <f t="shared" si="14"/>
        <v>-8.1899999999999906</v>
      </c>
      <c r="G94" s="4">
        <f t="shared" si="15"/>
        <v>-15.990000000000002</v>
      </c>
      <c r="H94" s="4">
        <f t="shared" si="16"/>
        <v>26.910000000000061</v>
      </c>
      <c r="I94" s="4">
        <f t="shared" si="17"/>
        <v>26.910000000000061</v>
      </c>
      <c r="J94" s="4">
        <f t="shared" si="18"/>
        <v>11.310000000000038</v>
      </c>
      <c r="K94" s="4">
        <f t="shared" si="19"/>
        <v>19.110000000000049</v>
      </c>
      <c r="L94" s="4">
        <f t="shared" si="20"/>
        <v>3.5100000000000273</v>
      </c>
      <c r="P94" s="9"/>
      <c r="U94" s="9"/>
    </row>
    <row r="95" spans="1:21" x14ac:dyDescent="0.25">
      <c r="A95" s="6">
        <v>203</v>
      </c>
      <c r="B95" s="9"/>
      <c r="C95" s="4">
        <f>A95-$R$14</f>
        <v>2.0999999999999943</v>
      </c>
      <c r="D95" s="4">
        <f t="shared" si="13"/>
        <v>4.4099999999999762</v>
      </c>
      <c r="E95" s="9"/>
      <c r="F95" s="4">
        <f t="shared" si="14"/>
        <v>8.6099999999999639</v>
      </c>
      <c r="G95" s="4">
        <f t="shared" si="15"/>
        <v>-14.489999999999974</v>
      </c>
      <c r="H95" s="4">
        <f t="shared" si="16"/>
        <v>-14.489999999999974</v>
      </c>
      <c r="I95" s="4">
        <f t="shared" si="17"/>
        <v>-6.0899999999999954</v>
      </c>
      <c r="J95" s="4">
        <f t="shared" si="18"/>
        <v>-10.289999999999985</v>
      </c>
      <c r="K95" s="4">
        <f t="shared" si="19"/>
        <v>-1.8900000000000068</v>
      </c>
      <c r="P95" s="9"/>
      <c r="U95" s="9"/>
    </row>
    <row r="96" spans="1:21" x14ac:dyDescent="0.25">
      <c r="A96" s="6">
        <v>205</v>
      </c>
      <c r="B96" s="9"/>
      <c r="C96" s="4">
        <f>A96-$R$14</f>
        <v>4.0999999999999943</v>
      </c>
      <c r="D96" s="4">
        <f t="shared" si="13"/>
        <v>16.809999999999953</v>
      </c>
      <c r="E96" s="9"/>
      <c r="F96" s="4">
        <f t="shared" si="14"/>
        <v>-28.289999999999985</v>
      </c>
      <c r="G96" s="4">
        <f t="shared" si="15"/>
        <v>-28.289999999999985</v>
      </c>
      <c r="H96" s="4">
        <f t="shared" si="16"/>
        <v>-11.890000000000008</v>
      </c>
      <c r="I96" s="4">
        <f t="shared" si="17"/>
        <v>-20.089999999999996</v>
      </c>
      <c r="J96" s="4">
        <f t="shared" si="18"/>
        <v>-3.6900000000000182</v>
      </c>
      <c r="P96" s="9"/>
      <c r="U96" s="9"/>
    </row>
    <row r="97" spans="1:21" x14ac:dyDescent="0.25">
      <c r="A97" s="6">
        <v>194</v>
      </c>
      <c r="B97" s="9"/>
      <c r="C97" s="4">
        <f>A97-$R$14</f>
        <v>-6.9000000000000057</v>
      </c>
      <c r="D97" s="4">
        <f t="shared" si="13"/>
        <v>47.610000000000078</v>
      </c>
      <c r="E97" s="9"/>
      <c r="F97" s="4">
        <f t="shared" si="14"/>
        <v>47.610000000000078</v>
      </c>
      <c r="G97" s="4">
        <f t="shared" si="15"/>
        <v>20.010000000000055</v>
      </c>
      <c r="H97" s="4">
        <f t="shared" si="16"/>
        <v>33.810000000000066</v>
      </c>
      <c r="I97" s="4">
        <f t="shared" si="17"/>
        <v>6.2100000000000444</v>
      </c>
      <c r="P97" s="9"/>
      <c r="U97" s="9"/>
    </row>
    <row r="98" spans="1:21" x14ac:dyDescent="0.25">
      <c r="A98" s="6">
        <v>194</v>
      </c>
      <c r="B98" s="9"/>
      <c r="C98" s="4">
        <f>A98-$R$14</f>
        <v>-6.9000000000000057</v>
      </c>
      <c r="D98" s="4">
        <f t="shared" si="13"/>
        <v>47.610000000000078</v>
      </c>
      <c r="E98" s="9"/>
      <c r="F98" s="4">
        <f t="shared" si="14"/>
        <v>20.010000000000055</v>
      </c>
      <c r="G98" s="4">
        <f t="shared" si="15"/>
        <v>33.810000000000066</v>
      </c>
      <c r="H98" s="4">
        <f t="shared" si="16"/>
        <v>6.2100000000000444</v>
      </c>
      <c r="P98" s="9"/>
      <c r="U98" s="9"/>
    </row>
    <row r="99" spans="1:21" x14ac:dyDescent="0.25">
      <c r="A99" s="6">
        <v>198</v>
      </c>
      <c r="B99" s="9"/>
      <c r="C99" s="4">
        <f>A99-$R$14</f>
        <v>-2.9000000000000057</v>
      </c>
      <c r="D99" s="4">
        <f t="shared" si="13"/>
        <v>8.4100000000000321</v>
      </c>
      <c r="E99" s="9"/>
      <c r="F99" s="4">
        <f t="shared" si="14"/>
        <v>14.210000000000043</v>
      </c>
      <c r="G99" s="4">
        <f t="shared" si="15"/>
        <v>2.6100000000000216</v>
      </c>
      <c r="P99" s="9"/>
      <c r="U99" s="9"/>
    </row>
    <row r="100" spans="1:21" x14ac:dyDescent="0.25">
      <c r="A100" s="6">
        <v>196</v>
      </c>
      <c r="B100" s="9"/>
      <c r="C100" s="4">
        <f>A100-$R$14</f>
        <v>-4.9000000000000057</v>
      </c>
      <c r="D100" s="4">
        <f t="shared" si="13"/>
        <v>24.010000000000055</v>
      </c>
      <c r="E100" s="9"/>
      <c r="F100" s="4">
        <f t="shared" si="14"/>
        <v>4.410000000000033</v>
      </c>
      <c r="P100" s="9"/>
      <c r="U100" s="9"/>
    </row>
    <row r="101" spans="1:21" x14ac:dyDescent="0.25">
      <c r="A101" s="7">
        <v>200</v>
      </c>
      <c r="B101" s="9"/>
      <c r="C101" s="5">
        <f>A101-$R$14</f>
        <v>-0.90000000000000568</v>
      </c>
      <c r="D101" s="5">
        <f t="shared" si="13"/>
        <v>0.81000000000001027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"/>
      <c r="U101" s="9"/>
    </row>
    <row r="102" spans="1:21" x14ac:dyDescent="0.25">
      <c r="A102" s="4">
        <f>SUM(A2:A101)</f>
        <v>20090</v>
      </c>
      <c r="B102" s="9"/>
      <c r="C102" s="4">
        <f t="shared" ref="C102:D102" si="24">SUM(C2:C101)</f>
        <v>-5.6843418860808015E-13</v>
      </c>
      <c r="D102" s="4">
        <f t="shared" si="24"/>
        <v>3137.0000000000009</v>
      </c>
      <c r="E102" s="9"/>
      <c r="F102" s="4">
        <f>SUM(F2:F100)</f>
        <v>2066.79</v>
      </c>
      <c r="G102" s="4">
        <f>SUM(G2:G99)</f>
        <v>1626.1800000000012</v>
      </c>
      <c r="H102" s="4">
        <f>SUM(H2:H98)</f>
        <v>1563.4700000000007</v>
      </c>
      <c r="I102" s="4">
        <f>SUM(I2:I97)</f>
        <v>1278.0600000000018</v>
      </c>
      <c r="J102" s="4">
        <f>SUM(J2:J96)</f>
        <v>900.15000000000089</v>
      </c>
      <c r="K102" s="4">
        <f>SUM(K2:K95)</f>
        <v>517.74000000000012</v>
      </c>
      <c r="L102" s="4">
        <f>SUM(L2:L94)</f>
        <v>479.83</v>
      </c>
      <c r="M102" s="4">
        <f>SUM(M2:M93)</f>
        <v>585.52000000000032</v>
      </c>
      <c r="N102" s="4">
        <f>SUM(N2:N92)</f>
        <v>322.51000000000028</v>
      </c>
      <c r="O102" s="4">
        <f>SUM(O2:O91)</f>
        <v>20.199999999999761</v>
      </c>
      <c r="P102" s="9"/>
      <c r="U102" s="9"/>
    </row>
  </sheetData>
  <phoneticPr fontId="2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RalphSilva</dc:creator>
  <cp:lastModifiedBy>RalphSilva</cp:lastModifiedBy>
  <dcterms:created xsi:type="dcterms:W3CDTF">2012-05-30T16:17:32Z</dcterms:created>
  <dcterms:modified xsi:type="dcterms:W3CDTF">2012-05-30T23:08:20Z</dcterms:modified>
</cp:coreProperties>
</file>